
<file path=[Content_Types].xml><?xml version="1.0" encoding="utf-8"?>
<Types xmlns="http://schemas.openxmlformats.org/package/2006/content-type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defaultThemeVersion="202300"/>
  <mc:AlternateContent xmlns:mc="http://schemas.openxmlformats.org/markup-compatibility/2006">
    <mc:Choice Requires="x15">
      <x15ac:absPath xmlns:x15ac="http://schemas.microsoft.com/office/spreadsheetml/2010/11/ac" url="/Users/ae5/Documents/"/>
    </mc:Choice>
  </mc:AlternateContent>
  <xr:revisionPtr revIDLastSave="0" documentId="13_ncr:1_{24A432A8-26E0-D54C-8F7D-596E042E1C01}" xr6:coauthVersionLast="47" xr6:coauthVersionMax="47" xr10:uidLastSave="{00000000-0000-0000-0000-000000000000}"/>
  <bookViews>
    <workbookView xWindow="30580" yWindow="-11560" windowWidth="48640" windowHeight="26860" xr2:uid="{239A3D0A-7733-F149-9BAA-C1C590749BAB}"/>
  </bookViews>
  <sheets>
    <sheet name="Success Equation" sheetId="1" r:id="rId1"/>
    <sheet name="Enrollment"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2" l="1"/>
  <c r="R10" i="2"/>
  <c r="R11" i="2"/>
  <c r="R12" i="2"/>
  <c r="R13" i="2"/>
  <c r="R14" i="2"/>
  <c r="R15" i="2"/>
  <c r="R16" i="2"/>
  <c r="R17" i="2"/>
  <c r="R18" i="2"/>
  <c r="R19" i="2"/>
  <c r="R8" i="2"/>
  <c r="P9" i="2"/>
  <c r="P10" i="2"/>
  <c r="P11" i="2"/>
  <c r="P12" i="2"/>
  <c r="P13" i="2"/>
  <c r="P14" i="2"/>
  <c r="P15" i="2"/>
  <c r="P16" i="2"/>
  <c r="P17" i="2"/>
  <c r="P18" i="2"/>
  <c r="P19" i="2"/>
  <c r="O9" i="2"/>
  <c r="O10" i="2"/>
  <c r="O11" i="2"/>
  <c r="O12" i="2"/>
  <c r="O13" i="2"/>
  <c r="O14" i="2"/>
  <c r="O15" i="2"/>
  <c r="O16" i="2"/>
  <c r="O17" i="2"/>
  <c r="O18" i="2"/>
  <c r="O19" i="2"/>
  <c r="P8" i="2"/>
  <c r="O8" i="2"/>
  <c r="N9" i="2"/>
  <c r="N10" i="2"/>
  <c r="N11" i="2"/>
  <c r="N12" i="2"/>
  <c r="N13" i="2"/>
  <c r="N14" i="2"/>
  <c r="N15" i="2"/>
  <c r="N16" i="2"/>
  <c r="N17" i="2"/>
  <c r="N18" i="2"/>
  <c r="N19" i="2"/>
  <c r="N8" i="2"/>
  <c r="M9" i="2"/>
  <c r="M10" i="2"/>
  <c r="M11" i="2"/>
  <c r="M12" i="2"/>
  <c r="M13" i="2"/>
  <c r="M14" i="2"/>
  <c r="M15" i="2"/>
  <c r="M16" i="2"/>
  <c r="M17" i="2"/>
  <c r="M18" i="2"/>
  <c r="M19" i="2"/>
  <c r="M8" i="2"/>
  <c r="E19" i="1"/>
  <c r="E18" i="1"/>
  <c r="E60" i="1"/>
  <c r="E61" i="1"/>
  <c r="E62" i="1"/>
  <c r="E63" i="1"/>
  <c r="E64" i="1"/>
  <c r="E65" i="1"/>
  <c r="E66" i="1"/>
  <c r="E67" i="1"/>
  <c r="E68" i="1"/>
  <c r="E69" i="1"/>
  <c r="E70" i="1"/>
  <c r="E71" i="1"/>
  <c r="E72" i="1"/>
  <c r="C61" i="1"/>
  <c r="G65" i="1"/>
  <c r="G66" i="1"/>
  <c r="G67" i="1"/>
  <c r="G68" i="1"/>
  <c r="G69" i="1"/>
  <c r="G70" i="1"/>
  <c r="G71" i="1"/>
  <c r="E48" i="1"/>
  <c r="G48" i="1"/>
  <c r="E49" i="1"/>
  <c r="G49" i="1"/>
  <c r="E50" i="1"/>
  <c r="G50" i="1"/>
  <c r="E51" i="1"/>
  <c r="G51" i="1"/>
  <c r="E52" i="1"/>
  <c r="G52" i="1"/>
  <c r="E53" i="1"/>
  <c r="G53" i="1"/>
  <c r="E54" i="1"/>
  <c r="G54" i="1"/>
  <c r="E44" i="1"/>
  <c r="E45" i="1"/>
  <c r="E46" i="1"/>
  <c r="E47" i="1"/>
  <c r="E43" i="1"/>
  <c r="C18" i="1"/>
  <c r="D13" i="1"/>
  <c r="D81" i="1"/>
  <c r="D82" i="1"/>
  <c r="D83" i="1"/>
  <c r="D84" i="1"/>
  <c r="D85" i="1"/>
  <c r="D86" i="1"/>
  <c r="D87" i="1"/>
  <c r="D88" i="1"/>
  <c r="D89" i="1"/>
  <c r="D90" i="1"/>
  <c r="D91" i="1"/>
  <c r="D92" i="1"/>
  <c r="D93" i="1"/>
  <c r="E93" i="1"/>
  <c r="F93" i="1"/>
  <c r="G93" i="1"/>
  <c r="C81" i="1"/>
  <c r="C82" i="1"/>
  <c r="C83" i="1"/>
  <c r="C84" i="1"/>
  <c r="C85" i="1"/>
  <c r="C86" i="1"/>
  <c r="C87" i="1"/>
  <c r="C88" i="1"/>
  <c r="C89" i="1"/>
  <c r="C90" i="1"/>
  <c r="C91" i="1"/>
  <c r="C92" i="1"/>
  <c r="C93" i="1"/>
  <c r="F55" i="1"/>
  <c r="E55" i="1"/>
  <c r="G55" i="1"/>
  <c r="G44" i="1"/>
  <c r="G45" i="1"/>
  <c r="G46" i="1"/>
  <c r="G47" i="1"/>
  <c r="G43" i="1"/>
  <c r="G60" i="1"/>
  <c r="G61" i="1"/>
  <c r="G62" i="1"/>
  <c r="G63" i="1"/>
  <c r="G64" i="1"/>
  <c r="F72" i="1"/>
  <c r="G72" i="1"/>
  <c r="E24" i="1"/>
  <c r="E25" i="1"/>
  <c r="E26" i="1"/>
  <c r="E27" i="1"/>
  <c r="E28" i="1"/>
  <c r="E29" i="1"/>
  <c r="C15" i="1"/>
  <c r="E30" i="1"/>
  <c r="E31" i="1"/>
  <c r="F24" i="1"/>
  <c r="F25" i="1"/>
  <c r="F26" i="1"/>
  <c r="F27" i="1"/>
  <c r="F28" i="1"/>
  <c r="F29" i="1"/>
  <c r="F30" i="1"/>
  <c r="F31" i="1"/>
  <c r="C31" i="1"/>
  <c r="D24" i="1"/>
  <c r="D25" i="1"/>
  <c r="D26" i="1"/>
  <c r="D27" i="1"/>
  <c r="D28" i="1"/>
  <c r="D29" i="1"/>
  <c r="D30" i="1"/>
  <c r="D31" i="1"/>
  <c r="C19" i="1"/>
  <c r="D14" i="1"/>
  <c r="C77" i="2"/>
  <c r="D77" i="2"/>
  <c r="E77" i="2"/>
  <c r="F77" i="2"/>
  <c r="G77" i="2"/>
  <c r="H77" i="2"/>
  <c r="I77" i="2"/>
  <c r="J77" i="2"/>
  <c r="B77" i="2"/>
  <c r="K77" i="2"/>
  <c r="K66" i="2"/>
  <c r="K67" i="2"/>
  <c r="K68" i="2"/>
  <c r="K69" i="2"/>
  <c r="K70" i="2"/>
  <c r="K71" i="2"/>
  <c r="K72" i="2"/>
  <c r="K73" i="2"/>
  <c r="K74" i="2"/>
  <c r="K75" i="2"/>
  <c r="K76" i="2"/>
  <c r="K65" i="2"/>
  <c r="C49" i="2"/>
  <c r="D49" i="2"/>
  <c r="E49" i="2"/>
  <c r="F49" i="2"/>
  <c r="G49" i="2"/>
  <c r="H49" i="2"/>
  <c r="I49" i="2"/>
  <c r="J49" i="2"/>
  <c r="B49" i="2"/>
  <c r="K38" i="2"/>
  <c r="K39" i="2"/>
  <c r="K40" i="2"/>
  <c r="K41" i="2"/>
  <c r="K42" i="2"/>
  <c r="K43" i="2"/>
  <c r="K44" i="2"/>
  <c r="K45" i="2"/>
  <c r="K46" i="2"/>
  <c r="K47" i="2"/>
  <c r="K48" i="2"/>
  <c r="K49" i="2"/>
  <c r="K37" i="2"/>
  <c r="V20" i="2"/>
  <c r="U20" i="2"/>
  <c r="T20" i="2"/>
  <c r="S20" i="2"/>
  <c r="R20" i="2"/>
  <c r="Q20" i="2"/>
  <c r="P20" i="2"/>
  <c r="O20" i="2"/>
  <c r="N20" i="2"/>
  <c r="M20" i="2"/>
  <c r="C62" i="1"/>
  <c r="C63" i="1"/>
  <c r="C64" i="1"/>
  <c r="C65" i="1"/>
  <c r="C66" i="1"/>
  <c r="C67" i="1"/>
  <c r="C68" i="1"/>
  <c r="C69" i="1"/>
  <c r="C70" i="1"/>
  <c r="C71" i="1"/>
  <c r="C60" i="1"/>
  <c r="K21" i="2"/>
  <c r="K15" i="2"/>
  <c r="K16" i="2"/>
  <c r="K17" i="2"/>
  <c r="K18" i="2"/>
  <c r="K19" i="2"/>
  <c r="K20" i="2"/>
  <c r="K22" i="2"/>
  <c r="K23" i="2"/>
  <c r="K24" i="2"/>
  <c r="K25" i="2"/>
  <c r="K26" i="2"/>
  <c r="K27" i="2"/>
  <c r="C27" i="2"/>
  <c r="D27" i="2"/>
  <c r="E27" i="2"/>
  <c r="F27" i="2"/>
  <c r="G27" i="2"/>
  <c r="H27" i="2"/>
  <c r="I27" i="2"/>
  <c r="J27" i="2"/>
  <c r="B27" i="2"/>
  <c r="D72" i="1"/>
  <c r="C72" i="1"/>
  <c r="D55" i="1"/>
  <c r="C55" i="1"/>
</calcChain>
</file>

<file path=xl/sharedStrings.xml><?xml version="1.0" encoding="utf-8"?>
<sst xmlns="http://schemas.openxmlformats.org/spreadsheetml/2006/main" count="207" uniqueCount="107">
  <si>
    <t>Traffic Increase Calculation</t>
  </si>
  <si>
    <t>Conversion Rate</t>
  </si>
  <si>
    <t>% Change</t>
  </si>
  <si>
    <t>Marketing Impact Calculation</t>
  </si>
  <si>
    <t xml:space="preserve">Channel </t>
  </si>
  <si>
    <t>Conversions</t>
  </si>
  <si>
    <t>Traffic</t>
  </si>
  <si>
    <t>% Traffic</t>
  </si>
  <si>
    <t>Traffic (GOAL)</t>
  </si>
  <si>
    <t>% Traffic (GOAL)</t>
  </si>
  <si>
    <t>Traffic (ACTUAL)</t>
  </si>
  <si>
    <t>Organic Search</t>
  </si>
  <si>
    <t>Direct</t>
  </si>
  <si>
    <t>Referral</t>
  </si>
  <si>
    <t>Social Media</t>
  </si>
  <si>
    <t>Email</t>
  </si>
  <si>
    <t>Paid Media</t>
  </si>
  <si>
    <t>Unassigned</t>
  </si>
  <si>
    <t>TOTAL</t>
  </si>
  <si>
    <t xml:space="preserve">A success equation is the way by which we will monitor and report on the performance of a campaign. This framework is based on historical performance data through Google Analytics. Based on previous years’ performance, Epicosity is projecting a goal completion number for this campaign. </t>
  </si>
  <si>
    <t>Month</t>
  </si>
  <si>
    <t>July</t>
  </si>
  <si>
    <t>August</t>
  </si>
  <si>
    <t>September</t>
  </si>
  <si>
    <t>October</t>
  </si>
  <si>
    <t>November</t>
  </si>
  <si>
    <t>December</t>
  </si>
  <si>
    <t>January</t>
  </si>
  <si>
    <t>February</t>
  </si>
  <si>
    <t>March</t>
  </si>
  <si>
    <t>April</t>
  </si>
  <si>
    <t>May</t>
  </si>
  <si>
    <t>June</t>
  </si>
  <si>
    <t>Traffic Volume Monthly Breakout</t>
  </si>
  <si>
    <t>Traffic 
(GOAL)</t>
  </si>
  <si>
    <t>Conversions 
(FY24)</t>
  </si>
  <si>
    <t>Conversions 
(GOAL)</t>
  </si>
  <si>
    <t>Conversions 
(ACTUAL)</t>
  </si>
  <si>
    <t>Traffic 
(FY23)</t>
  </si>
  <si>
    <t>Traffic 
(FY24)</t>
  </si>
  <si>
    <t>Traffic 
(ACTUAL)</t>
  </si>
  <si>
    <t>Conversion Volume Monthly Breakout</t>
  </si>
  <si>
    <t xml:space="preserve">Month </t>
  </si>
  <si>
    <t>FY25 Success Equation</t>
  </si>
  <si>
    <t>Spend
(Google)</t>
  </si>
  <si>
    <t>Spend
(Meta)</t>
  </si>
  <si>
    <t>Spend
(TTD)</t>
  </si>
  <si>
    <t>Spend
(SnapChat)</t>
  </si>
  <si>
    <t>Spend
(TikTok)</t>
  </si>
  <si>
    <t>Spend
(Outdoor)</t>
  </si>
  <si>
    <t>Spend
(Print)</t>
  </si>
  <si>
    <t>Spend
(TV)</t>
  </si>
  <si>
    <t>Spend
(Misc.)</t>
  </si>
  <si>
    <t>TOTAL
SPEND</t>
  </si>
  <si>
    <t>MONTHLY SPEND BREAKOUT</t>
  </si>
  <si>
    <t>Volume
(Goal)</t>
  </si>
  <si>
    <t>Volume
(Actual)</t>
  </si>
  <si>
    <t>Conversions
(Goal)</t>
  </si>
  <si>
    <t>Conversion
(Actual)</t>
  </si>
  <si>
    <t>Applications
(Goal)</t>
  </si>
  <si>
    <t>Applications
(Actual)</t>
  </si>
  <si>
    <t>Admitted
(Goal)</t>
  </si>
  <si>
    <t>Admitted
(Actual)</t>
  </si>
  <si>
    <t>Registered
(Goal)</t>
  </si>
  <si>
    <t>Registered
(Actual)</t>
  </si>
  <si>
    <t>FY23</t>
  </si>
  <si>
    <t>FY24</t>
  </si>
  <si>
    <t>FY25 Goal</t>
  </si>
  <si>
    <t>FY24 Increase</t>
  </si>
  <si>
    <t>FY25 Increase</t>
  </si>
  <si>
    <t>Traffic  (FY24)</t>
  </si>
  <si>
    <t>na</t>
  </si>
  <si>
    <r>
      <rPr>
        <b/>
        <sz val="11"/>
        <color theme="1"/>
        <rFont val="Proxima Nova Rg Regular"/>
      </rPr>
      <t>Volume &amp; Conversion Comparison</t>
    </r>
    <r>
      <rPr>
        <sz val="11"/>
        <color theme="1"/>
        <rFont val="Proxima Nova Rg Regular"/>
      </rPr>
      <t xml:space="preserve">
These two charts will track the progress of the campaign by comparing the monthly goal traffic volume and monthly goal conversions to the actual traffic volume and actual conversions throughout the year.</t>
    </r>
  </si>
  <si>
    <t>MONTHLY PIPELINE BREAKOUT</t>
  </si>
  <si>
    <t>[Client Name Here]</t>
  </si>
  <si>
    <t xml:space="preserve">In order to help identify the impact of our marketing toward the growth goal, we will be monitoring our invenstment in message distribution month-by-month throughout the recruitment year. The table below breaks down the total spend that occurred in each month by each tactic was was included in the media plan. </t>
  </si>
  <si>
    <t>MONTHLY IMPRESSION / SPOTS BREAKOUT</t>
  </si>
  <si>
    <t>Imp.
(Google)</t>
  </si>
  <si>
    <t>Imp.
(Meta)</t>
  </si>
  <si>
    <t>Imp.
(TTD)</t>
  </si>
  <si>
    <t>Imp.
(SnapChat)</t>
  </si>
  <si>
    <t>Imp.
(TikTok)</t>
  </si>
  <si>
    <t>Imp.
(Outdoor)</t>
  </si>
  <si>
    <t>Imp.
(TV)</t>
  </si>
  <si>
    <t>Imp.
(Print)</t>
  </si>
  <si>
    <t>Imp.
(Misc.)</t>
  </si>
  <si>
    <t>TOTAL
IMPRESSIONS</t>
  </si>
  <si>
    <t>MONTHLY CLICKS BREAKOUT</t>
  </si>
  <si>
    <t>Clicks
(Google)</t>
  </si>
  <si>
    <t>Clicks
(Meta)</t>
  </si>
  <si>
    <t>Clicks
(TTD)</t>
  </si>
  <si>
    <t>Clicks
(SnapChat)</t>
  </si>
  <si>
    <t>Clicks
(TikTok)</t>
  </si>
  <si>
    <t>Clicks
(Outdoor)</t>
  </si>
  <si>
    <t>Clicks
(TV)</t>
  </si>
  <si>
    <t>Clicks
(Print)</t>
  </si>
  <si>
    <t>Clicks
(Misc.)</t>
  </si>
  <si>
    <t>TOTAL
CLICKS</t>
  </si>
  <si>
    <t>Percentage
Change</t>
  </si>
  <si>
    <t>Admitted
Students</t>
  </si>
  <si>
    <t>Traffic
(Actual)</t>
  </si>
  <si>
    <t>Conversions
(Actual)</t>
  </si>
  <si>
    <t>Applications
Submitted</t>
  </si>
  <si>
    <t>Registered / 
Enrolled</t>
  </si>
  <si>
    <t>Enrollment Pipeline Breakout</t>
  </si>
  <si>
    <r>
      <rPr>
        <b/>
        <sz val="11"/>
        <color theme="1"/>
        <rFont val="Proxima Nova Rg Regular"/>
      </rPr>
      <t>Enrollment Documentation</t>
    </r>
    <r>
      <rPr>
        <sz val="11"/>
        <color theme="1"/>
        <rFont val="Proxima Nova Rg Regular"/>
      </rPr>
      <t xml:space="preserve">
The table below will document the actual data produced from the success equation combined with the admissions data provided by the client. This information will be used to analyze the conversion rates throughout the enrollment process.</t>
    </r>
  </si>
  <si>
    <r>
      <rPr>
        <b/>
        <sz val="11"/>
        <color theme="1"/>
        <rFont val="Proxima Nova Rg Regular"/>
      </rPr>
      <t>Media Spend vs. Conversions</t>
    </r>
    <r>
      <rPr>
        <sz val="11"/>
        <color theme="1"/>
        <rFont val="Proxima Nova Rg Regular"/>
      </rPr>
      <t xml:space="preserve">
The chart below compares the total amount of money that was spent each month (GREEN) of the campaign and compares it to the conversions (RED) and the applications (BLUE).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</si>
</sst>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8">
    <font>
      <sz val="12"/>
      <color theme="1"/>
      <name val="Aptos Narrow"/>
      <family val="2"/>
      <scheme val="minor"/>
    </font>
    <font>
      <sz val="12"/>
      <color theme="1"/>
      <name val="Aptos Narrow"/>
      <family val="2"/>
      <scheme val="minor"/>
    </font>
    <font>
      <sz val="11"/>
      <color theme="1"/>
      <name val="Proxima Nova Rg Regular"/>
    </font>
    <font>
      <b/>
      <sz val="11"/>
      <color theme="0"/>
      <name val="Proxima Nova Rg Regular"/>
    </font>
    <font>
      <sz val="9"/>
      <color theme="1"/>
      <name val="Proxima Nova Rg Regular"/>
    </font>
    <font>
      <sz val="8"/>
      <name val="Aptos Narrow"/>
      <family val="2"/>
      <scheme val="minor"/>
    </font>
    <font>
      <b/>
      <sz val="11"/>
      <color theme="1"/>
      <name val="Proxima Nova Rg Regular"/>
    </font>
    <font>
      <b/>
      <sz val="9"/>
      <color theme="1"/>
      <name val="Proxima Nova Rg Regular"/>
    </font>
  </fonts>
  <fills count="4">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40">
    <xf numFmtId="0" fontId="0" fillId="0" borderId="0" xfId="0"/>
    <xf numFmtId="0" fontId="2" fillId="0" borderId="0" xfId="0" applyFont="1" applyAlignment="1">
      <alignment horizontal="left" vertical="center"/>
    </xf>
    <xf numFmtId="0" fontId="2" fillId="0" borderId="5" xfId="0" applyFont="1" applyBorder="1" applyAlignment="1">
      <alignment horizontal="center" vertical="center"/>
    </xf>
    <xf numFmtId="3" fontId="2" fillId="0" borderId="5" xfId="0" applyNumberFormat="1" applyFont="1" applyBorder="1" applyAlignment="1">
      <alignment horizontal="center" vertical="center"/>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0" fontId="2" fillId="0" borderId="0" xfId="0" applyFont="1" applyAlignment="1">
      <alignment horizontal="center" vertical="center"/>
    </xf>
    <xf numFmtId="10" fontId="2" fillId="0" borderId="1" xfId="1" applyNumberFormat="1" applyFont="1" applyBorder="1" applyAlignment="1">
      <alignment horizontal="center" vertical="center"/>
    </xf>
    <xf numFmtId="10" fontId="2" fillId="0" borderId="6" xfId="1" applyNumberFormat="1" applyFont="1" applyBorder="1" applyAlignment="1">
      <alignment horizontal="center" vertical="center"/>
    </xf>
    <xf numFmtId="10" fontId="2" fillId="0" borderId="1" xfId="0" applyNumberFormat="1" applyFont="1" applyBorder="1" applyAlignment="1">
      <alignment horizontal="center" vertical="center"/>
    </xf>
    <xf numFmtId="3" fontId="2" fillId="0" borderId="0" xfId="0" applyNumberFormat="1" applyFont="1" applyAlignment="1">
      <alignment horizontal="center" vertical="center"/>
    </xf>
    <xf numFmtId="0" fontId="2" fillId="0" borderId="0" xfId="0" applyFont="1" applyAlignment="1">
      <alignment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3" fontId="2" fillId="2" borderId="6" xfId="0" applyNumberFormat="1" applyFont="1" applyFill="1" applyBorder="1" applyAlignment="1">
      <alignment horizontal="center" vertical="center"/>
    </xf>
    <xf numFmtId="10" fontId="2" fillId="2" borderId="6" xfId="0" applyNumberFormat="1" applyFont="1" applyFill="1" applyBorder="1" applyAlignment="1">
      <alignment horizontal="center" vertical="center"/>
    </xf>
    <xf numFmtId="3" fontId="2" fillId="2" borderId="7"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0" fontId="2" fillId="0" borderId="5" xfId="1" applyNumberFormat="1" applyFont="1" applyBorder="1" applyAlignment="1">
      <alignment horizontal="center" vertical="center"/>
    </xf>
    <xf numFmtId="3" fontId="2" fillId="0" borderId="12" xfId="0" applyNumberFormat="1" applyFont="1" applyBorder="1" applyAlignment="1">
      <alignment horizontal="center" vertical="center"/>
    </xf>
    <xf numFmtId="10" fontId="2" fillId="0" borderId="12" xfId="1" applyNumberFormat="1" applyFont="1" applyBorder="1" applyAlignment="1">
      <alignment horizontal="center" vertical="center"/>
    </xf>
    <xf numFmtId="0" fontId="2" fillId="0" borderId="13" xfId="0" applyFont="1" applyBorder="1" applyAlignment="1">
      <alignment horizontal="center" vertical="center"/>
    </xf>
    <xf numFmtId="3" fontId="2" fillId="0" borderId="15" xfId="0" applyNumberFormat="1" applyFont="1" applyBorder="1" applyAlignment="1">
      <alignment horizontal="center" vertical="center"/>
    </xf>
    <xf numFmtId="10" fontId="2" fillId="0" borderId="15" xfId="0" applyNumberFormat="1" applyFont="1" applyBorder="1" applyAlignment="1">
      <alignment horizontal="center" vertical="center"/>
    </xf>
    <xf numFmtId="10" fontId="2" fillId="0" borderId="15" xfId="1"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2" fillId="0" borderId="0" xfId="0" applyFont="1" applyAlignment="1">
      <alignment horizontal="right" vertical="center"/>
    </xf>
    <xf numFmtId="0" fontId="2" fillId="0" borderId="0" xfId="0" applyFont="1"/>
    <xf numFmtId="43" fontId="2" fillId="0" borderId="18" xfId="2" applyFont="1" applyBorder="1" applyAlignment="1">
      <alignment vertical="center"/>
    </xf>
    <xf numFmtId="43" fontId="2" fillId="0" borderId="1" xfId="2" applyFont="1" applyBorder="1" applyAlignment="1">
      <alignment vertical="center"/>
    </xf>
    <xf numFmtId="164" fontId="2" fillId="0" borderId="18" xfId="2" applyNumberFormat="1" applyFont="1" applyBorder="1" applyAlignment="1">
      <alignment vertical="center"/>
    </xf>
    <xf numFmtId="43" fontId="2" fillId="0" borderId="5" xfId="2" applyFont="1" applyBorder="1" applyAlignment="1">
      <alignment vertical="center"/>
    </xf>
    <xf numFmtId="43" fontId="2" fillId="0" borderId="20" xfId="2" applyFont="1" applyBorder="1" applyAlignment="1">
      <alignment vertical="center"/>
    </xf>
    <xf numFmtId="164" fontId="2" fillId="0" borderId="19" xfId="2" applyNumberFormat="1" applyFont="1" applyBorder="1" applyAlignment="1">
      <alignment vertical="center"/>
    </xf>
    <xf numFmtId="0" fontId="2" fillId="0" borderId="23" xfId="0" applyFont="1" applyBorder="1" applyAlignment="1">
      <alignment horizontal="right" vertical="center"/>
    </xf>
    <xf numFmtId="0" fontId="2" fillId="0" borderId="24" xfId="0" applyFont="1" applyBorder="1" applyAlignment="1">
      <alignment horizontal="right" vertical="center"/>
    </xf>
    <xf numFmtId="0" fontId="2" fillId="0" borderId="22" xfId="0" applyFont="1" applyBorder="1" applyAlignment="1">
      <alignment horizontal="right" vertical="center"/>
    </xf>
    <xf numFmtId="0" fontId="6" fillId="0" borderId="17" xfId="0" applyFont="1" applyBorder="1" applyAlignment="1">
      <alignment horizontal="right" vertical="center"/>
    </xf>
    <xf numFmtId="0" fontId="3" fillId="0" borderId="0" xfId="0" applyFont="1" applyAlignment="1">
      <alignment vertical="center"/>
    </xf>
    <xf numFmtId="43" fontId="2" fillId="0" borderId="12" xfId="2" applyFont="1" applyBorder="1" applyAlignment="1">
      <alignment vertical="center"/>
    </xf>
    <xf numFmtId="43" fontId="2" fillId="0" borderId="13" xfId="2" applyFont="1" applyBorder="1" applyAlignment="1">
      <alignment vertical="center"/>
    </xf>
    <xf numFmtId="164" fontId="2" fillId="0" borderId="35" xfId="2" applyNumberFormat="1" applyFont="1" applyBorder="1"/>
    <xf numFmtId="164" fontId="2" fillId="0" borderId="15" xfId="2" applyNumberFormat="1" applyFont="1" applyBorder="1"/>
    <xf numFmtId="164" fontId="2" fillId="0" borderId="16" xfId="2" applyNumberFormat="1" applyFont="1" applyBorder="1"/>
    <xf numFmtId="0" fontId="2" fillId="0" borderId="41" xfId="0" applyFont="1" applyBorder="1" applyAlignment="1">
      <alignment horizontal="right" vertical="center"/>
    </xf>
    <xf numFmtId="0" fontId="4" fillId="0" borderId="19" xfId="3" applyNumberFormat="1" applyFont="1" applyBorder="1" applyAlignment="1">
      <alignment horizontal="center" vertical="center"/>
    </xf>
    <xf numFmtId="0" fontId="4" fillId="0" borderId="18" xfId="3" applyNumberFormat="1" applyFont="1" applyBorder="1" applyAlignment="1">
      <alignment horizontal="center" vertical="center"/>
    </xf>
    <xf numFmtId="0" fontId="4" fillId="0" borderId="36" xfId="3" applyNumberFormat="1" applyFont="1" applyBorder="1" applyAlignment="1">
      <alignment horizontal="center" vertical="center"/>
    </xf>
    <xf numFmtId="0" fontId="4" fillId="0" borderId="23" xfId="3" applyNumberFormat="1" applyFont="1" applyBorder="1" applyAlignment="1">
      <alignment horizontal="center" vertical="center"/>
    </xf>
    <xf numFmtId="0" fontId="4" fillId="0" borderId="1" xfId="3" applyNumberFormat="1" applyFont="1" applyBorder="1" applyAlignment="1">
      <alignment horizontal="center" vertical="center"/>
    </xf>
    <xf numFmtId="0" fontId="4" fillId="0" borderId="37" xfId="3" applyNumberFormat="1" applyFont="1" applyBorder="1" applyAlignment="1">
      <alignment horizontal="center" vertical="center"/>
    </xf>
    <xf numFmtId="0" fontId="4" fillId="0" borderId="39" xfId="3" applyNumberFormat="1" applyFont="1" applyBorder="1" applyAlignment="1">
      <alignment horizontal="center" vertical="center"/>
    </xf>
    <xf numFmtId="0" fontId="4" fillId="0" borderId="40" xfId="3" applyNumberFormat="1" applyFont="1" applyBorder="1" applyAlignment="1">
      <alignment horizontal="center" vertical="center"/>
    </xf>
    <xf numFmtId="0" fontId="4" fillId="0" borderId="12" xfId="3" applyNumberFormat="1" applyFont="1" applyBorder="1" applyAlignment="1">
      <alignment horizontal="center" vertical="center"/>
    </xf>
    <xf numFmtId="0" fontId="4" fillId="0" borderId="42" xfId="3" applyNumberFormat="1" applyFont="1" applyBorder="1" applyAlignment="1">
      <alignment horizontal="center" vertical="center"/>
    </xf>
    <xf numFmtId="0" fontId="4" fillId="0" borderId="43" xfId="3" applyNumberFormat="1" applyFont="1" applyBorder="1" applyAlignment="1">
      <alignment horizontal="center" vertical="center"/>
    </xf>
    <xf numFmtId="0" fontId="4" fillId="0" borderId="35" xfId="3" applyNumberFormat="1" applyFont="1" applyBorder="1" applyAlignment="1">
      <alignment horizontal="center" vertical="center"/>
    </xf>
    <xf numFmtId="0" fontId="4" fillId="0" borderId="17" xfId="3" applyNumberFormat="1" applyFont="1" applyBorder="1" applyAlignment="1">
      <alignment horizontal="center" vertical="center"/>
    </xf>
    <xf numFmtId="0" fontId="4" fillId="0" borderId="19" xfId="2" applyNumberFormat="1" applyFont="1" applyBorder="1" applyAlignment="1">
      <alignment horizontal="center" vertical="center"/>
    </xf>
    <xf numFmtId="0" fontId="4" fillId="0" borderId="18" xfId="2" applyNumberFormat="1" applyFont="1" applyBorder="1" applyAlignment="1">
      <alignment horizontal="center" vertical="center"/>
    </xf>
    <xf numFmtId="0" fontId="4" fillId="0" borderId="36" xfId="2" applyNumberFormat="1" applyFont="1" applyBorder="1" applyAlignment="1">
      <alignment horizontal="center" vertical="center"/>
    </xf>
    <xf numFmtId="0" fontId="4" fillId="0" borderId="23" xfId="2" applyNumberFormat="1" applyFont="1" applyBorder="1" applyAlignment="1">
      <alignment horizontal="center" vertical="center"/>
    </xf>
    <xf numFmtId="0" fontId="4" fillId="0" borderId="1" xfId="2" applyNumberFormat="1" applyFont="1" applyBorder="1" applyAlignment="1">
      <alignment horizontal="center" vertical="center"/>
    </xf>
    <xf numFmtId="0" fontId="4" fillId="0" borderId="37" xfId="2" applyNumberFormat="1" applyFont="1" applyBorder="1" applyAlignment="1">
      <alignment horizontal="center" vertical="center"/>
    </xf>
    <xf numFmtId="0" fontId="4" fillId="0" borderId="39" xfId="2" applyNumberFormat="1" applyFont="1" applyBorder="1" applyAlignment="1">
      <alignment horizontal="center" vertical="center"/>
    </xf>
    <xf numFmtId="0" fontId="4" fillId="0" borderId="40" xfId="2" applyNumberFormat="1" applyFont="1" applyBorder="1" applyAlignment="1">
      <alignment horizontal="center" vertical="center"/>
    </xf>
    <xf numFmtId="0" fontId="4" fillId="0" borderId="12" xfId="2" applyNumberFormat="1" applyFont="1" applyBorder="1" applyAlignment="1">
      <alignment horizontal="center" vertical="center"/>
    </xf>
    <xf numFmtId="0" fontId="4" fillId="0" borderId="42" xfId="2" applyNumberFormat="1" applyFont="1" applyBorder="1" applyAlignment="1">
      <alignment horizontal="center" vertical="center"/>
    </xf>
    <xf numFmtId="0" fontId="4" fillId="0" borderId="43" xfId="2" applyNumberFormat="1" applyFont="1" applyBorder="1" applyAlignment="1">
      <alignment horizontal="center" vertical="center"/>
    </xf>
    <xf numFmtId="0" fontId="4" fillId="0" borderId="35" xfId="2" applyNumberFormat="1" applyFont="1" applyBorder="1" applyAlignment="1">
      <alignment horizontal="center" vertical="center"/>
    </xf>
    <xf numFmtId="0" fontId="4" fillId="0" borderId="17" xfId="2" applyNumberFormat="1" applyFont="1" applyBorder="1" applyAlignment="1">
      <alignment horizontal="center" vertical="center"/>
    </xf>
    <xf numFmtId="0" fontId="2" fillId="0" borderId="16" xfId="0" applyFont="1" applyBorder="1" applyAlignment="1">
      <alignment horizontal="left" vertical="center"/>
    </xf>
    <xf numFmtId="3" fontId="2" fillId="0" borderId="15" xfId="2" applyNumberFormat="1" applyFont="1" applyBorder="1" applyAlignment="1">
      <alignment horizontal="center" vertical="center"/>
    </xf>
    <xf numFmtId="3" fontId="2" fillId="0" borderId="15" xfId="1" applyNumberFormat="1" applyFont="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10" fontId="2" fillId="0" borderId="16" xfId="1"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2" xfId="0" applyFont="1" applyBorder="1" applyAlignment="1">
      <alignment horizontal="center" vertical="center"/>
    </xf>
    <xf numFmtId="0" fontId="2" fillId="0" borderId="45" xfId="0" applyFont="1" applyBorder="1" applyAlignment="1">
      <alignment horizontal="right" vertical="center"/>
    </xf>
    <xf numFmtId="0" fontId="2" fillId="0" borderId="46" xfId="0" applyFont="1" applyBorder="1" applyAlignment="1">
      <alignment horizontal="right" vertical="center"/>
    </xf>
    <xf numFmtId="0" fontId="2" fillId="0" borderId="27" xfId="0" applyFont="1" applyBorder="1" applyAlignment="1">
      <alignment horizontal="right" vertical="center"/>
    </xf>
    <xf numFmtId="0" fontId="2" fillId="0" borderId="35" xfId="0" applyFont="1" applyBorder="1" applyAlignment="1">
      <alignment horizontal="right" vertical="center"/>
    </xf>
    <xf numFmtId="0" fontId="2" fillId="0" borderId="4" xfId="0" applyFont="1" applyBorder="1" applyAlignment="1">
      <alignment horizontal="right" vertical="center"/>
    </xf>
    <xf numFmtId="0" fontId="2" fillId="0" borderId="1" xfId="0" applyFont="1" applyBorder="1" applyAlignment="1">
      <alignment horizontal="right"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44" xfId="0" applyFont="1" applyBorder="1" applyAlignment="1">
      <alignment horizontal="right" vertical="center"/>
    </xf>
    <xf numFmtId="0" fontId="2" fillId="0" borderId="34" xfId="0" applyFont="1" applyBorder="1" applyAlignment="1">
      <alignment horizontal="right" vertical="center"/>
    </xf>
    <xf numFmtId="0" fontId="2" fillId="0" borderId="8" xfId="0" applyFont="1" applyBorder="1" applyAlignment="1">
      <alignment horizontal="right" vertical="center"/>
    </xf>
    <xf numFmtId="0" fontId="2" fillId="0" borderId="33" xfId="0" applyFont="1" applyBorder="1" applyAlignment="1">
      <alignment horizontal="right" vertical="center"/>
    </xf>
    <xf numFmtId="49" fontId="2" fillId="0" borderId="14" xfId="0" applyNumberFormat="1" applyFont="1" applyBorder="1" applyAlignment="1">
      <alignment horizontal="right" vertical="center"/>
    </xf>
    <xf numFmtId="49" fontId="2" fillId="0" borderId="15" xfId="0" applyNumberFormat="1" applyFont="1" applyBorder="1" applyAlignment="1">
      <alignment horizontal="right" vertical="center"/>
    </xf>
    <xf numFmtId="0" fontId="2" fillId="0" borderId="47" xfId="0" applyFont="1" applyBorder="1" applyAlignment="1">
      <alignment horizontal="right" vertical="center"/>
    </xf>
    <xf numFmtId="0" fontId="2" fillId="0" borderId="48" xfId="0" applyFont="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2" borderId="44" xfId="0" applyFont="1" applyFill="1" applyBorder="1" applyAlignment="1">
      <alignment horizontal="right" vertical="center"/>
    </xf>
    <xf numFmtId="0" fontId="2" fillId="2" borderId="34" xfId="0" applyFont="1" applyFill="1" applyBorder="1" applyAlignment="1">
      <alignment horizontal="righ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4" fillId="0" borderId="45" xfId="0" applyFont="1" applyBorder="1" applyAlignment="1">
      <alignment horizontal="right" vertical="center"/>
    </xf>
    <xf numFmtId="0" fontId="4" fillId="0" borderId="46" xfId="0" applyFont="1" applyBorder="1" applyAlignment="1">
      <alignment horizontal="right" vertical="center"/>
    </xf>
    <xf numFmtId="0" fontId="4" fillId="0" borderId="49" xfId="0" applyFont="1" applyBorder="1" applyAlignment="1">
      <alignment horizontal="right" vertical="center"/>
    </xf>
    <xf numFmtId="0" fontId="4" fillId="0" borderId="18" xfId="0" applyFont="1" applyBorder="1" applyAlignment="1">
      <alignment horizontal="right"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xf>
    <xf numFmtId="0" fontId="7" fillId="0" borderId="21" xfId="0" applyFont="1" applyBorder="1" applyAlignment="1">
      <alignment horizontal="center" vertical="center" wrapText="1"/>
    </xf>
    <xf numFmtId="0" fontId="3"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xf>
    <xf numFmtId="3" fontId="2" fillId="0" borderId="16" xfId="0" applyNumberFormat="1" applyFont="1" applyBorder="1" applyAlignment="1">
      <alignment horizontal="center" vertical="center"/>
    </xf>
    <xf numFmtId="44" fontId="4" fillId="0" borderId="19" xfId="3" applyFont="1" applyFill="1" applyBorder="1" applyAlignment="1">
      <alignment vertical="center"/>
    </xf>
    <xf numFmtId="44" fontId="4" fillId="0" borderId="18" xfId="3" applyFont="1" applyFill="1" applyBorder="1" applyAlignment="1">
      <alignment vertical="center"/>
    </xf>
    <xf numFmtId="44" fontId="4" fillId="0" borderId="36" xfId="3" applyFont="1" applyFill="1" applyBorder="1" applyAlignment="1">
      <alignment vertical="center"/>
    </xf>
    <xf numFmtId="44" fontId="4" fillId="0" borderId="23" xfId="0" applyNumberFormat="1" applyFont="1" applyFill="1" applyBorder="1" applyAlignment="1">
      <alignment vertical="center"/>
    </xf>
    <xf numFmtId="44" fontId="4" fillId="0" borderId="35" xfId="0" applyNumberFormat="1" applyFont="1" applyFill="1" applyBorder="1" applyAlignment="1">
      <alignment vertical="center"/>
    </xf>
    <xf numFmtId="44" fontId="4" fillId="0" borderId="15" xfId="0" applyNumberFormat="1" applyFont="1" applyFill="1" applyBorder="1" applyAlignment="1">
      <alignment vertical="center"/>
    </xf>
    <xf numFmtId="44" fontId="4" fillId="0" borderId="38" xfId="0" applyNumberFormat="1" applyFont="1" applyFill="1" applyBorder="1" applyAlignment="1">
      <alignment vertical="center"/>
    </xf>
    <xf numFmtId="44" fontId="4" fillId="0" borderId="17" xfId="0" applyNumberFormat="1" applyFont="1" applyFill="1" applyBorder="1" applyAlignment="1">
      <alignment vertical="center"/>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colors>
    <mruColors>
      <color rgb="FFFF5D59"/>
      <color rgb="FFB207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Traffic Volume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v>FY24 Traffic</c:v>
          </c:tx>
          <c:spPr>
            <a:ln w="28575" cap="rnd">
              <a:solidFill>
                <a:schemeClr val="bg1">
                  <a:lumMod val="85000"/>
                </a:schemeClr>
              </a:solidFill>
              <a:round/>
            </a:ln>
            <a:effectLst/>
          </c:spPr>
          <c:marker>
            <c:symbol val="none"/>
          </c:marker>
          <c:cat>
            <c:strRef>
              <c:f>'Success Equation'!$A$43:$A$54</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'Success Equation'!$D$43:$D$54</c:f>
              <c:numCache>
                <c:formatCode>#,##0</c:formatCode>
                <c:ptCount val="12"/>
                <c:pt idx="0">
                  <c:v>1000</c:v>
                </c:pt>
                <c:pt idx="1">
                  <c:v>1500</c:v>
                </c:pt>
                <c:pt idx="2">
                  <c:v>2000</c:v>
                </c:pt>
                <c:pt idx="3">
                  <c:v>4000</c:v>
                </c:pt>
                <c:pt idx="4">
                  <c:v>1000</c:v>
                </c:pt>
                <c:pt idx="5">
                  <c:v>750</c:v>
                </c:pt>
                <c:pt idx="6">
                  <c:v>700</c:v>
                </c:pt>
                <c:pt idx="7">
                  <c:v>500</c:v>
                </c:pt>
                <c:pt idx="8">
                  <c:v>200</c:v>
                </c:pt>
                <c:pt idx="9">
                  <c:v>150</c:v>
                </c:pt>
                <c:pt idx="10">
                  <c:v>100</c:v>
                </c:pt>
                <c:pt idx="11">
                  <c:v>100</c:v>
                </c:pt>
              </c:numCache>
            </c:numRef>
          </c:val>
          <c:smooth val="0"/>
          <c:extLst>
            <c:ext xmlns:c16="http://schemas.microsoft.com/office/drawing/2014/chart" uri="{C3380CC4-5D6E-409C-BE32-E72D297353CC}">
              <c16:uniqueId val="{0000000E-D4FA-EA40-AB67-73CE6B8CA354}"/>
            </c:ext>
          </c:extLst>
        </c:ser>
        <c:ser>
          <c:idx val="2"/>
          <c:order val="1"/>
          <c:tx>
            <c:v>FY25 Traffic (GOAL)</c:v>
          </c:tx>
          <c:spPr>
            <a:ln w="28575" cap="rnd">
              <a:solidFill>
                <a:srgbClr val="FFC000"/>
              </a:solidFill>
              <a:round/>
            </a:ln>
            <a:effectLst/>
          </c:spPr>
          <c:marker>
            <c:symbol val="none"/>
          </c:marker>
          <c:cat>
            <c:strRef>
              <c:f>'Success Equation'!$A$43:$A$54</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'Success Equation'!$E$43:$E$54</c:f>
              <c:numCache>
                <c:formatCode>#,##0</c:formatCode>
                <c:ptCount val="12"/>
                <c:pt idx="0">
                  <c:v>1250</c:v>
                </c:pt>
                <c:pt idx="1">
                  <c:v>1875</c:v>
                </c:pt>
                <c:pt idx="2">
                  <c:v>2500</c:v>
                </c:pt>
                <c:pt idx="3">
                  <c:v>5000</c:v>
                </c:pt>
                <c:pt idx="4">
                  <c:v>1250</c:v>
                </c:pt>
                <c:pt idx="5">
                  <c:v>937.5</c:v>
                </c:pt>
                <c:pt idx="6">
                  <c:v>875</c:v>
                </c:pt>
                <c:pt idx="7">
                  <c:v>625</c:v>
                </c:pt>
                <c:pt idx="8">
                  <c:v>250</c:v>
                </c:pt>
                <c:pt idx="9">
                  <c:v>187.5</c:v>
                </c:pt>
                <c:pt idx="10">
                  <c:v>125</c:v>
                </c:pt>
                <c:pt idx="11">
                  <c:v>125</c:v>
                </c:pt>
              </c:numCache>
            </c:numRef>
          </c:val>
          <c:smooth val="0"/>
          <c:extLst>
            <c:ext xmlns:c16="http://schemas.microsoft.com/office/drawing/2014/chart" uri="{C3380CC4-5D6E-409C-BE32-E72D297353CC}">
              <c16:uniqueId val="{0000000F-D4FA-EA40-AB67-73CE6B8CA354}"/>
            </c:ext>
          </c:extLst>
        </c:ser>
        <c:ser>
          <c:idx val="3"/>
          <c:order val="2"/>
          <c:tx>
            <c:v>FY25 Traffic (Actual)</c:v>
          </c:tx>
          <c:spPr>
            <a:ln w="28575" cap="rnd">
              <a:solidFill>
                <a:schemeClr val="accent6"/>
              </a:solidFill>
              <a:round/>
            </a:ln>
            <a:effectLst/>
          </c:spPr>
          <c:marker>
            <c:symbol val="none"/>
          </c:marker>
          <c:cat>
            <c:strRef>
              <c:f>'Success Equation'!$A$43:$A$54</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'Success Equation'!$F$43:$F$54</c:f>
              <c:numCache>
                <c:formatCode>#,##0</c:formatCode>
                <c:ptCount val="12"/>
              </c:numCache>
            </c:numRef>
          </c:val>
          <c:smooth val="0"/>
          <c:extLst>
            <c:ext xmlns:c16="http://schemas.microsoft.com/office/drawing/2014/chart" uri="{C3380CC4-5D6E-409C-BE32-E72D297353CC}">
              <c16:uniqueId val="{00000010-D4FA-EA40-AB67-73CE6B8CA354}"/>
            </c:ext>
          </c:extLst>
        </c:ser>
        <c:dLbls>
          <c:showLegendKey val="0"/>
          <c:showVal val="0"/>
          <c:showCatName val="0"/>
          <c:showSerName val="0"/>
          <c:showPercent val="0"/>
          <c:showBubbleSize val="0"/>
        </c:dLbls>
        <c:smooth val="0"/>
        <c:axId val="2082424367"/>
        <c:axId val="2081648975"/>
      </c:lineChart>
      <c:catAx>
        <c:axId val="2082424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1648975"/>
        <c:crosses val="autoZero"/>
        <c:auto val="1"/>
        <c:lblAlgn val="ctr"/>
        <c:lblOffset val="100"/>
        <c:noMultiLvlLbl val="0"/>
      </c:catAx>
      <c:valAx>
        <c:axId val="20816489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2424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Conversion</a:t>
            </a:r>
            <a:r>
              <a:rPr lang="en-US" baseline="0"/>
              <a:t> Volume Comparison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v>FY24 Conversions</c:v>
          </c:tx>
          <c:spPr>
            <a:ln w="28575" cap="rnd">
              <a:solidFill>
                <a:schemeClr val="bg1">
                  <a:lumMod val="85000"/>
                </a:schemeClr>
              </a:solidFill>
              <a:round/>
            </a:ln>
            <a:effectLst/>
          </c:spPr>
          <c:marker>
            <c:symbol val="none"/>
          </c:marker>
          <c:cat>
            <c:strRef>
              <c:f>'Success Equation'!$A$60:$A$71</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'Success Equation'!$D$60:$D$71</c:f>
              <c:numCache>
                <c:formatCode>#,##0</c:formatCode>
                <c:ptCount val="12"/>
                <c:pt idx="0">
                  <c:v>100</c:v>
                </c:pt>
                <c:pt idx="1">
                  <c:v>150</c:v>
                </c:pt>
                <c:pt idx="2">
                  <c:v>200</c:v>
                </c:pt>
                <c:pt idx="3">
                  <c:v>400</c:v>
                </c:pt>
                <c:pt idx="4">
                  <c:v>100</c:v>
                </c:pt>
                <c:pt idx="5">
                  <c:v>75</c:v>
                </c:pt>
                <c:pt idx="6">
                  <c:v>70</c:v>
                </c:pt>
                <c:pt idx="7">
                  <c:v>50</c:v>
                </c:pt>
                <c:pt idx="8">
                  <c:v>20</c:v>
                </c:pt>
                <c:pt idx="9">
                  <c:v>15</c:v>
                </c:pt>
                <c:pt idx="10">
                  <c:v>10</c:v>
                </c:pt>
                <c:pt idx="11">
                  <c:v>10</c:v>
                </c:pt>
              </c:numCache>
            </c:numRef>
          </c:val>
          <c:smooth val="0"/>
          <c:extLst>
            <c:ext xmlns:c16="http://schemas.microsoft.com/office/drawing/2014/chart" uri="{C3380CC4-5D6E-409C-BE32-E72D297353CC}">
              <c16:uniqueId val="{00000009-7D25-7A44-953B-74BE45DDBD9E}"/>
            </c:ext>
          </c:extLst>
        </c:ser>
        <c:ser>
          <c:idx val="2"/>
          <c:order val="1"/>
          <c:tx>
            <c:v>FY25 Conversion (GOAL)</c:v>
          </c:tx>
          <c:spPr>
            <a:ln w="28575" cap="rnd">
              <a:solidFill>
                <a:srgbClr val="FFC000"/>
              </a:solidFill>
              <a:round/>
            </a:ln>
            <a:effectLst/>
          </c:spPr>
          <c:marker>
            <c:symbol val="none"/>
          </c:marker>
          <c:cat>
            <c:strRef>
              <c:f>'Success Equation'!$A$60:$A$71</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'Success Equation'!$E$60:$E$71</c:f>
              <c:numCache>
                <c:formatCode>#,##0</c:formatCode>
                <c:ptCount val="12"/>
                <c:pt idx="0">
                  <c:v>125</c:v>
                </c:pt>
                <c:pt idx="1">
                  <c:v>187.5</c:v>
                </c:pt>
                <c:pt idx="2">
                  <c:v>250</c:v>
                </c:pt>
                <c:pt idx="3">
                  <c:v>500</c:v>
                </c:pt>
                <c:pt idx="4">
                  <c:v>125</c:v>
                </c:pt>
                <c:pt idx="5">
                  <c:v>93.75</c:v>
                </c:pt>
                <c:pt idx="6">
                  <c:v>87.5</c:v>
                </c:pt>
                <c:pt idx="7">
                  <c:v>62.5</c:v>
                </c:pt>
                <c:pt idx="8">
                  <c:v>25</c:v>
                </c:pt>
                <c:pt idx="9">
                  <c:v>18.75</c:v>
                </c:pt>
                <c:pt idx="10">
                  <c:v>12.5</c:v>
                </c:pt>
                <c:pt idx="11">
                  <c:v>12.5</c:v>
                </c:pt>
              </c:numCache>
            </c:numRef>
          </c:val>
          <c:smooth val="0"/>
          <c:extLst>
            <c:ext xmlns:c16="http://schemas.microsoft.com/office/drawing/2014/chart" uri="{C3380CC4-5D6E-409C-BE32-E72D297353CC}">
              <c16:uniqueId val="{0000000A-7D25-7A44-953B-74BE45DDBD9E}"/>
            </c:ext>
          </c:extLst>
        </c:ser>
        <c:ser>
          <c:idx val="3"/>
          <c:order val="2"/>
          <c:tx>
            <c:v>FY25 Conversion (ACTUAL)</c:v>
          </c:tx>
          <c:spPr>
            <a:ln w="28575" cap="rnd">
              <a:solidFill>
                <a:schemeClr val="accent6"/>
              </a:solidFill>
              <a:round/>
            </a:ln>
            <a:effectLst/>
          </c:spPr>
          <c:marker>
            <c:symbol val="none"/>
          </c:marker>
          <c:cat>
            <c:strRef>
              <c:f>'Success Equation'!$A$60:$A$71</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'Success Equation'!$F$60:$F$71</c:f>
              <c:numCache>
                <c:formatCode>#,##0</c:formatCode>
                <c:ptCount val="12"/>
              </c:numCache>
            </c:numRef>
          </c:val>
          <c:smooth val="0"/>
          <c:extLst>
            <c:ext xmlns:c16="http://schemas.microsoft.com/office/drawing/2014/chart" uri="{C3380CC4-5D6E-409C-BE32-E72D297353CC}">
              <c16:uniqueId val="{0000000B-7D25-7A44-953B-74BE45DDBD9E}"/>
            </c:ext>
          </c:extLst>
        </c:ser>
        <c:dLbls>
          <c:showLegendKey val="0"/>
          <c:showVal val="0"/>
          <c:showCatName val="0"/>
          <c:showSerName val="0"/>
          <c:showPercent val="0"/>
          <c:showBubbleSize val="0"/>
        </c:dLbls>
        <c:smooth val="0"/>
        <c:axId val="2136218191"/>
        <c:axId val="2136103295"/>
      </c:lineChart>
      <c:catAx>
        <c:axId val="2136218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6103295"/>
        <c:crosses val="autoZero"/>
        <c:auto val="1"/>
        <c:lblAlgn val="ctr"/>
        <c:lblOffset val="100"/>
        <c:noMultiLvlLbl val="0"/>
      </c:catAx>
      <c:valAx>
        <c:axId val="21361032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6218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2225">
              <a:solidFill>
                <a:schemeClr val="accent6"/>
              </a:solidFill>
            </a:ln>
          </c:spPr>
          <c:marker>
            <c:symbol val="none"/>
          </c:marker>
          <c:cat>
            <c:strRef>
              <c:f>Enrollment!$A$15:$A$26</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Enrollment!$K$15:$K$26</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2-4D11-8D47-BEE6-922DE2DA1EF0}"/>
            </c:ext>
          </c:extLst>
        </c:ser>
        <c:dLbls>
          <c:showLegendKey val="0"/>
          <c:showVal val="0"/>
          <c:showCatName val="0"/>
          <c:showSerName val="0"/>
          <c:showPercent val="0"/>
          <c:showBubbleSize val="0"/>
        </c:dLbls>
        <c:smooth val="0"/>
        <c:axId val="294564415"/>
        <c:axId val="523519455"/>
      </c:lineChart>
      <c:catAx>
        <c:axId val="294564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519455"/>
        <c:crosses val="autoZero"/>
        <c:auto val="1"/>
        <c:lblAlgn val="ctr"/>
        <c:lblOffset val="100"/>
        <c:noMultiLvlLbl val="0"/>
      </c:catAx>
      <c:valAx>
        <c:axId val="523519455"/>
        <c:scaling>
          <c:orientation val="minMax"/>
        </c:scaling>
        <c:delete val="0"/>
        <c:axPos val="l"/>
        <c:numFmt formatCode="_(&quot;$&quot;* #,##0.00_);_(&quot;$&quot;* \(#,##0.00\);_(&quot;$&quot;* &quot;-&quot;??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4564415"/>
        <c:crosses val="autoZero"/>
        <c:crossBetween val="between"/>
      </c:valAx>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Media Spend vs.</a:t>
            </a:r>
            <a:r>
              <a:rPr lang="en-US" baseline="0"/>
              <a:t> Conversions vs. Applications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rgbClr val="FF0000"/>
              </a:solidFill>
              <a:round/>
            </a:ln>
            <a:effectLst/>
          </c:spPr>
          <c:marker>
            <c:symbol val="none"/>
          </c:marker>
          <c:cat>
            <c:strRef>
              <c:f>Enrollment!$L$8:$L$19</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Enrollment!$P$8:$P$19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5C9-674D-ACF5-4E79996618DF}"/>
            </c:ext>
          </c:extLst>
        </c:ser>
        <c:dLbls>
          <c:showLegendKey val="0"/>
          <c:showVal val="0"/>
          <c:showCatName val="0"/>
          <c:showSerName val="0"/>
          <c:showPercent val="0"/>
          <c:showBubbleSize val="0"/>
        </c:dLbls>
        <c:smooth val="0"/>
        <c:axId val="647814015"/>
        <c:axId val="647815727"/>
      </c:lineChart>
      <c:catAx>
        <c:axId val="647814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7815727"/>
        <c:crosses val="autoZero"/>
        <c:auto val="1"/>
        <c:lblAlgn val="ctr"/>
        <c:lblOffset val="100"/>
        <c:noMultiLvlLbl val="0"/>
      </c:catAx>
      <c:valAx>
        <c:axId val="647815727"/>
        <c:scaling>
          <c:orientation val="minMax"/>
        </c:scaling>
        <c:delete val="0"/>
        <c:axPos val="l"/>
        <c:numFmt formatCode="_(* #,##0_);_(* \(#,##0\);_(* &quot;-&quot;??_);_(@_)"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7814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00B0F0"/>
              </a:solidFill>
              <a:round/>
            </a:ln>
            <a:effectLst/>
          </c:spPr>
          <c:marker>
            <c:symbol val="none"/>
          </c:marker>
          <c:cat>
            <c:strRef>
              <c:f>Enrollment!$L$8:$L$19</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Enrollment!$R$8:$R$19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BE1-F64A-A1DE-4A341641DC42}"/>
            </c:ext>
          </c:extLst>
        </c:ser>
        <c:dLbls>
          <c:showLegendKey val="0"/>
          <c:showVal val="0"/>
          <c:showCatName val="0"/>
          <c:showSerName val="0"/>
          <c:showPercent val="0"/>
          <c:showBubbleSize val="0"/>
        </c:dLbls>
        <c:smooth val="0"/>
        <c:axId val="1672964879"/>
        <c:axId val="1672646175"/>
      </c:lineChart>
      <c:catAx>
        <c:axId val="1672964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72646175"/>
        <c:crosses val="autoZero"/>
        <c:auto val="1"/>
        <c:lblAlgn val="ctr"/>
        <c:lblOffset val="100"/>
        <c:noMultiLvlLbl val="0"/>
      </c:catAx>
      <c:valAx>
        <c:axId val="1672646175"/>
        <c:scaling>
          <c:orientation val="minMax"/>
        </c:scaling>
        <c:delete val="1"/>
        <c:axPos val="l"/>
        <c:numFmt formatCode="_(* #,##0_);_(* \(#,##0\);_(* &quot;-&quot;??_);_(@_)" sourceLinked="1"/>
        <c:majorTickMark val="none"/>
        <c:minorTickMark val="none"/>
        <c:tickLblPos val="nextTo"/>
        <c:crossAx val="16729648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microsoft.com/office/2007/relationships/hdphoto" Target="../media/hdphoto2.wdp"/><Relationship Id="rId1" Type="http://schemas.openxmlformats.org/officeDocument/2006/relationships/image" Target="../media/image2.pn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44452</xdr:colOff>
      <xdr:row>1</xdr:row>
      <xdr:rowOff>13762</xdr:rowOff>
    </xdr:from>
    <xdr:to>
      <xdr:col>2</xdr:col>
      <xdr:colOff>88900</xdr:colOff>
      <xdr:row>2</xdr:row>
      <xdr:rowOff>213515</xdr:rowOff>
    </xdr:to>
    <xdr:pic>
      <xdr:nvPicPr>
        <xdr:cNvPr id="5" name="Picture 4">
          <a:extLst>
            <a:ext uri="{FF2B5EF4-FFF2-40B4-BE49-F238E27FC236}">
              <a16:creationId xmlns:a16="http://schemas.microsoft.com/office/drawing/2014/main" id="{54162711-C6DA-37C3-AC47-4A81212DC588}"/>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a:stretch/>
      </xdr:blipFill>
      <xdr:spPr>
        <a:xfrm>
          <a:off x="44452" y="267762"/>
          <a:ext cx="1898648" cy="453753"/>
        </a:xfrm>
        <a:prstGeom prst="rect">
          <a:avLst/>
        </a:prstGeom>
      </xdr:spPr>
    </xdr:pic>
    <xdr:clientData/>
  </xdr:twoCellAnchor>
  <xdr:twoCellAnchor>
    <xdr:from>
      <xdr:col>7</xdr:col>
      <xdr:colOff>112374</xdr:colOff>
      <xdr:row>5</xdr:row>
      <xdr:rowOff>10390</xdr:rowOff>
    </xdr:from>
    <xdr:to>
      <xdr:col>14</xdr:col>
      <xdr:colOff>736600</xdr:colOff>
      <xdr:row>19</xdr:row>
      <xdr:rowOff>100445</xdr:rowOff>
    </xdr:to>
    <xdr:graphicFrame macro="">
      <xdr:nvGraphicFramePr>
        <xdr:cNvPr id="4" name="Chart 3">
          <a:extLst>
            <a:ext uri="{FF2B5EF4-FFF2-40B4-BE49-F238E27FC236}">
              <a16:creationId xmlns:a16="http://schemas.microsoft.com/office/drawing/2014/main" id="{55BCA152-1C42-58BD-939F-EDB0DEA3FF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133350</xdr:colOff>
      <xdr:row>20</xdr:row>
      <xdr:rowOff>41728</xdr:rowOff>
    </xdr:from>
    <xdr:to>
      <xdr:col>14</xdr:col>
      <xdr:colOff>698500</xdr:colOff>
      <xdr:row>34</xdr:row>
      <xdr:rowOff>117928</xdr:rowOff>
    </xdr:to>
    <xdr:graphicFrame macro="">
      <xdr:nvGraphicFramePr>
        <xdr:cNvPr id="3" name="Chart 2">
          <a:extLst>
            <a:ext uri="{FF2B5EF4-FFF2-40B4-BE49-F238E27FC236}">
              <a16:creationId xmlns:a16="http://schemas.microsoft.com/office/drawing/2014/main" id="{341DAB3B-C94E-7451-3DCA-3844DCF74E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51955</xdr:colOff>
      <xdr:row>0</xdr:row>
      <xdr:rowOff>168566</xdr:rowOff>
    </xdr:from>
    <xdr:to>
      <xdr:col>2</xdr:col>
      <xdr:colOff>80817</xdr:colOff>
      <xdr:row>3</xdr:row>
      <xdr:rowOff>27749</xdr:rowOff>
    </xdr:to>
    <xdr:pic>
      <xdr:nvPicPr>
        <xdr:cNvPr id="2" name="Picture 1">
          <a:extLst>
            <a:ext uri="{FF2B5EF4-FFF2-40B4-BE49-F238E27FC236}">
              <a16:creationId xmlns:a16="http://schemas.microsoft.com/office/drawing/2014/main" id="{76244301-6F7C-FD4A-B03E-9AFEF519944E}"/>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100000"/>
                  </a14:imgEffect>
                </a14:imgLayer>
              </a14:imgProps>
            </a:ext>
            <a:ext uri="{28A0092B-C50C-407E-A947-70E740481C1C}">
              <a14:useLocalDpi xmlns:a14="http://schemas.microsoft.com/office/drawing/2010/main" val="0"/>
            </a:ext>
          </a:extLst>
        </a:blip>
        <a:srcRect/>
        <a:stretch/>
      </xdr:blipFill>
      <xdr:spPr>
        <a:xfrm>
          <a:off x="51955" y="168566"/>
          <a:ext cx="1645226" cy="378728"/>
        </a:xfrm>
        <a:prstGeom prst="rect">
          <a:avLst/>
        </a:prstGeom>
      </xdr:spPr>
    </xdr:pic>
    <xdr:clientData/>
  </xdr:twoCellAnchor>
  <xdr:twoCellAnchor>
    <xdr:from>
      <xdr:col>11</xdr:col>
      <xdr:colOff>301070</xdr:colOff>
      <xdr:row>37</xdr:row>
      <xdr:rowOff>227888</xdr:rowOff>
    </xdr:from>
    <xdr:to>
      <xdr:col>21</xdr:col>
      <xdr:colOff>515992</xdr:colOff>
      <xdr:row>54</xdr:row>
      <xdr:rowOff>57728</xdr:rowOff>
    </xdr:to>
    <xdr:graphicFrame macro="">
      <xdr:nvGraphicFramePr>
        <xdr:cNvPr id="3" name="Chart 2">
          <a:extLst>
            <a:ext uri="{FF2B5EF4-FFF2-40B4-BE49-F238E27FC236}">
              <a16:creationId xmlns:a16="http://schemas.microsoft.com/office/drawing/2014/main" id="{B7C4046A-52E9-3373-8BB2-46F8033472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303448</xdr:colOff>
      <xdr:row>37</xdr:row>
      <xdr:rowOff>227441</xdr:rowOff>
    </xdr:from>
    <xdr:to>
      <xdr:col>21</xdr:col>
      <xdr:colOff>517038</xdr:colOff>
      <xdr:row>54</xdr:row>
      <xdr:rowOff>57724</xdr:rowOff>
    </xdr:to>
    <xdr:graphicFrame macro="">
      <xdr:nvGraphicFramePr>
        <xdr:cNvPr id="5" name="Chart 4">
          <a:extLst>
            <a:ext uri="{FF2B5EF4-FFF2-40B4-BE49-F238E27FC236}">
              <a16:creationId xmlns:a16="http://schemas.microsoft.com/office/drawing/2014/main" id="{5BD00A4A-A864-4F62-BB0E-4700B9ACD7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305802</xdr:colOff>
      <xdr:row>37</xdr:row>
      <xdr:rowOff>235618</xdr:rowOff>
    </xdr:from>
    <xdr:to>
      <xdr:col>21</xdr:col>
      <xdr:colOff>512177</xdr:colOff>
      <xdr:row>54</xdr:row>
      <xdr:rowOff>60993</xdr:rowOff>
    </xdr:to>
    <xdr:graphicFrame macro="">
      <xdr:nvGraphicFramePr>
        <xdr:cNvPr id="6" name="Chart 5">
          <a:extLst>
            <a:ext uri="{FF2B5EF4-FFF2-40B4-BE49-F238E27FC236}">
              <a16:creationId xmlns:a16="http://schemas.microsoft.com/office/drawing/2014/main" id="{7DE0E455-DA9D-E019-C492-2E276C856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D5343-242D-1C4A-A7F8-1BEE84BAEF85}">
  <dimension ref="A1:O93"/>
  <sheetViews>
    <sheetView showGridLines="0" tabSelected="1" showRuler="0" view="pageLayout" zoomScale="160" zoomScaleNormal="100" zoomScalePageLayoutView="160" workbookViewId="0">
      <selection activeCell="E81" sqref="E81:E92"/>
    </sheetView>
  </sheetViews>
  <sheetFormatPr baseColWidth="10" defaultRowHeight="20" customHeight="1"/>
  <cols>
    <col min="1" max="7" width="12.1640625" style="1" customWidth="1"/>
    <col min="8" max="13" width="11.83203125" style="1" customWidth="1"/>
    <col min="14" max="16384" width="10.83203125" style="1"/>
  </cols>
  <sheetData>
    <row r="1" spans="1:15" ht="20" customHeight="1">
      <c r="H1" s="90" t="s">
        <v>72</v>
      </c>
      <c r="I1" s="90"/>
      <c r="J1" s="90"/>
      <c r="K1" s="90"/>
      <c r="L1" s="90"/>
      <c r="M1" s="90"/>
      <c r="N1" s="90"/>
      <c r="O1" s="90"/>
    </row>
    <row r="2" spans="1:15" ht="20" customHeight="1">
      <c r="H2" s="90"/>
      <c r="I2" s="90"/>
      <c r="J2" s="90"/>
      <c r="K2" s="90"/>
      <c r="L2" s="90"/>
      <c r="M2" s="90"/>
      <c r="N2" s="90"/>
      <c r="O2" s="90"/>
    </row>
    <row r="3" spans="1:15" ht="20" customHeight="1">
      <c r="H3" s="90"/>
      <c r="I3" s="90"/>
      <c r="J3" s="90"/>
      <c r="K3" s="90"/>
      <c r="L3" s="90"/>
      <c r="M3" s="90"/>
      <c r="N3" s="90"/>
      <c r="O3" s="90"/>
    </row>
    <row r="4" spans="1:15" ht="20" customHeight="1">
      <c r="G4" s="40"/>
      <c r="H4" s="90"/>
      <c r="I4" s="90"/>
      <c r="J4" s="90"/>
      <c r="K4" s="90"/>
      <c r="L4" s="90"/>
      <c r="M4" s="90"/>
      <c r="N4" s="90"/>
      <c r="O4" s="90"/>
    </row>
    <row r="5" spans="1:15" ht="20" customHeight="1">
      <c r="A5" s="91" t="s">
        <v>74</v>
      </c>
      <c r="B5" s="91"/>
      <c r="C5" s="91"/>
      <c r="D5" s="91"/>
      <c r="E5" s="91"/>
      <c r="F5" s="91"/>
      <c r="G5" s="40"/>
      <c r="H5" s="40"/>
      <c r="I5" s="40"/>
      <c r="J5" s="40"/>
      <c r="K5" s="40"/>
      <c r="L5" s="40"/>
      <c r="M5" s="40"/>
    </row>
    <row r="6" spans="1:15" ht="20" customHeight="1">
      <c r="A6" s="91" t="s">
        <v>43</v>
      </c>
      <c r="B6" s="91"/>
      <c r="C6" s="91"/>
      <c r="D6" s="91"/>
      <c r="E6" s="91"/>
      <c r="F6" s="91"/>
      <c r="G6" s="40"/>
      <c r="H6" s="40"/>
      <c r="I6" s="40"/>
      <c r="J6" s="40"/>
      <c r="K6" s="40"/>
      <c r="L6" s="40"/>
      <c r="M6" s="40"/>
    </row>
    <row r="7" spans="1:15" ht="20" customHeight="1">
      <c r="A7" s="90" t="s">
        <v>19</v>
      </c>
      <c r="B7" s="90"/>
      <c r="C7" s="90"/>
      <c r="D7" s="90"/>
      <c r="E7" s="90"/>
      <c r="F7" s="90"/>
      <c r="G7" s="90"/>
      <c r="H7" s="40"/>
      <c r="I7" s="40"/>
      <c r="J7" s="40"/>
      <c r="K7" s="40"/>
      <c r="L7" s="40"/>
      <c r="M7" s="40"/>
    </row>
    <row r="8" spans="1:15" ht="20" customHeight="1">
      <c r="A8" s="90"/>
      <c r="B8" s="90"/>
      <c r="C8" s="90"/>
      <c r="D8" s="90"/>
      <c r="E8" s="90"/>
      <c r="F8" s="90"/>
      <c r="G8" s="90"/>
      <c r="H8" s="40"/>
      <c r="I8" s="40"/>
      <c r="J8" s="40"/>
      <c r="K8" s="40"/>
      <c r="L8" s="40"/>
      <c r="M8" s="40"/>
    </row>
    <row r="9" spans="1:15" ht="20" customHeight="1">
      <c r="A9" s="90"/>
      <c r="B9" s="90"/>
      <c r="C9" s="90"/>
      <c r="D9" s="90"/>
      <c r="E9" s="90"/>
      <c r="F9" s="90"/>
      <c r="G9" s="90"/>
      <c r="H9" s="40"/>
      <c r="I9" s="40"/>
      <c r="J9" s="40"/>
      <c r="K9" s="40"/>
      <c r="L9" s="40"/>
      <c r="M9" s="40"/>
    </row>
    <row r="10" spans="1:15" ht="20" customHeight="1" thickBot="1">
      <c r="A10" s="11"/>
      <c r="B10" s="11"/>
      <c r="C10" s="11"/>
      <c r="D10" s="11"/>
      <c r="E10" s="11"/>
      <c r="F10" s="11"/>
      <c r="G10" s="40"/>
      <c r="H10" s="40"/>
      <c r="I10" s="40"/>
      <c r="J10" s="40"/>
      <c r="K10" s="40"/>
      <c r="L10" s="40"/>
      <c r="M10" s="40"/>
    </row>
    <row r="11" spans="1:15" ht="20" customHeight="1">
      <c r="A11" s="106" t="s">
        <v>0</v>
      </c>
      <c r="B11" s="107"/>
      <c r="C11" s="107"/>
      <c r="D11" s="107"/>
      <c r="E11" s="108"/>
      <c r="G11" s="40"/>
      <c r="H11" s="40"/>
      <c r="I11" s="40"/>
      <c r="J11" s="40"/>
      <c r="K11" s="40"/>
      <c r="L11" s="40"/>
      <c r="M11" s="40"/>
    </row>
    <row r="12" spans="1:15" ht="20" customHeight="1">
      <c r="A12" s="104"/>
      <c r="B12" s="105"/>
      <c r="C12" s="12" t="s">
        <v>6</v>
      </c>
      <c r="D12" s="12" t="s">
        <v>1</v>
      </c>
      <c r="E12" s="13" t="s">
        <v>5</v>
      </c>
      <c r="G12" s="40"/>
      <c r="H12" s="40"/>
      <c r="I12" s="40"/>
      <c r="J12" s="40"/>
      <c r="K12" s="40"/>
      <c r="L12" s="40"/>
      <c r="M12" s="40"/>
    </row>
    <row r="13" spans="1:15" ht="20" customHeight="1">
      <c r="A13" s="81" t="s">
        <v>65</v>
      </c>
      <c r="B13" s="82"/>
      <c r="C13" s="5">
        <v>10000</v>
      </c>
      <c r="D13" s="9">
        <f>E13/C13</f>
        <v>0.1</v>
      </c>
      <c r="E13" s="3">
        <v>1000</v>
      </c>
      <c r="G13" s="40"/>
      <c r="H13" s="40"/>
      <c r="I13" s="40"/>
      <c r="J13" s="40"/>
      <c r="K13" s="40"/>
      <c r="L13" s="40"/>
      <c r="M13" s="40"/>
    </row>
    <row r="14" spans="1:15" ht="20" customHeight="1">
      <c r="A14" s="81" t="s">
        <v>66</v>
      </c>
      <c r="B14" s="82"/>
      <c r="C14" s="5">
        <v>12000</v>
      </c>
      <c r="D14" s="9">
        <f>E14/C14</f>
        <v>0.1</v>
      </c>
      <c r="E14" s="3">
        <v>1200</v>
      </c>
      <c r="G14" s="40"/>
      <c r="H14" s="40"/>
      <c r="I14" s="40"/>
      <c r="J14" s="40"/>
      <c r="K14" s="40"/>
      <c r="L14" s="40"/>
      <c r="M14" s="40"/>
    </row>
    <row r="15" spans="1:15" ht="20" customHeight="1" thickBot="1">
      <c r="A15" s="102" t="s">
        <v>67</v>
      </c>
      <c r="B15" s="103"/>
      <c r="C15" s="14">
        <f>E15/D15</f>
        <v>15000</v>
      </c>
      <c r="D15" s="15">
        <v>0.1</v>
      </c>
      <c r="E15" s="16">
        <v>1500</v>
      </c>
      <c r="G15" s="40"/>
      <c r="H15" s="40"/>
      <c r="I15" s="40"/>
      <c r="J15" s="40"/>
      <c r="K15" s="40"/>
      <c r="L15" s="40"/>
      <c r="M15" s="40"/>
    </row>
    <row r="16" spans="1:15" ht="20" customHeight="1" thickBot="1">
      <c r="G16" s="40"/>
      <c r="H16" s="40"/>
      <c r="I16" s="40"/>
      <c r="J16" s="40"/>
      <c r="K16" s="40"/>
      <c r="L16" s="40"/>
      <c r="M16" s="40"/>
    </row>
    <row r="17" spans="1:13" ht="20" customHeight="1">
      <c r="A17" s="94"/>
      <c r="B17" s="95"/>
      <c r="C17" s="17" t="s">
        <v>2</v>
      </c>
      <c r="D17" s="17"/>
      <c r="E17" s="18" t="s">
        <v>2</v>
      </c>
      <c r="G17" s="40"/>
      <c r="H17" s="40"/>
      <c r="I17" s="40"/>
      <c r="J17" s="40"/>
      <c r="K17" s="40"/>
      <c r="L17" s="40"/>
      <c r="M17" s="40"/>
    </row>
    <row r="18" spans="1:13" ht="20" customHeight="1">
      <c r="A18" s="81" t="s">
        <v>68</v>
      </c>
      <c r="B18" s="82"/>
      <c r="C18" s="21">
        <f>(C14-C13)/C13</f>
        <v>0.2</v>
      </c>
      <c r="D18" s="21"/>
      <c r="E18" s="21">
        <f t="shared" ref="D18:E18" si="0">(E14-E13)/E13</f>
        <v>0.2</v>
      </c>
      <c r="G18" s="40"/>
      <c r="H18" s="40"/>
      <c r="I18" s="40"/>
      <c r="J18" s="40"/>
      <c r="K18" s="40"/>
      <c r="L18" s="40"/>
      <c r="M18" s="40"/>
    </row>
    <row r="19" spans="1:13" ht="20" customHeight="1" thickBot="1">
      <c r="A19" s="92" t="s">
        <v>69</v>
      </c>
      <c r="B19" s="93"/>
      <c r="C19" s="8">
        <f>(C15-C14)/C14</f>
        <v>0.25</v>
      </c>
      <c r="D19" s="8"/>
      <c r="E19" s="8">
        <f t="shared" ref="D19:E19" si="1">(E15-E14)/E14</f>
        <v>0.25</v>
      </c>
      <c r="G19" s="40"/>
      <c r="H19" s="40"/>
      <c r="I19" s="40"/>
      <c r="J19" s="40"/>
      <c r="K19" s="40"/>
      <c r="L19" s="40"/>
      <c r="M19" s="40"/>
    </row>
    <row r="21" spans="1:13" ht="20" customHeight="1" thickBot="1"/>
    <row r="22" spans="1:13" ht="20" customHeight="1">
      <c r="A22" s="106" t="s">
        <v>3</v>
      </c>
      <c r="B22" s="107"/>
      <c r="C22" s="107"/>
      <c r="D22" s="107"/>
      <c r="E22" s="107"/>
      <c r="F22" s="107"/>
      <c r="G22" s="108"/>
    </row>
    <row r="23" spans="1:13" ht="20" customHeight="1">
      <c r="A23" s="111" t="s">
        <v>4</v>
      </c>
      <c r="B23" s="112"/>
      <c r="C23" s="12" t="s">
        <v>70</v>
      </c>
      <c r="D23" s="12" t="s">
        <v>7</v>
      </c>
      <c r="E23" s="12" t="s">
        <v>8</v>
      </c>
      <c r="F23" s="12" t="s">
        <v>9</v>
      </c>
      <c r="G23" s="13" t="s">
        <v>10</v>
      </c>
    </row>
    <row r="24" spans="1:13" ht="20" customHeight="1">
      <c r="A24" s="81" t="s">
        <v>11</v>
      </c>
      <c r="B24" s="82"/>
      <c r="C24" s="5">
        <v>4000</v>
      </c>
      <c r="D24" s="7">
        <f>C24/C31</f>
        <v>0.33333333333333331</v>
      </c>
      <c r="E24" s="5">
        <f>C24</f>
        <v>4000</v>
      </c>
      <c r="F24" s="7">
        <f>E24/E31</f>
        <v>0.26666666666666666</v>
      </c>
      <c r="G24" s="2"/>
    </row>
    <row r="25" spans="1:13" ht="20" customHeight="1">
      <c r="A25" s="81" t="s">
        <v>12</v>
      </c>
      <c r="B25" s="82"/>
      <c r="C25" s="5">
        <v>2000</v>
      </c>
      <c r="D25" s="7">
        <f>C25/C31</f>
        <v>0.16666666666666666</v>
      </c>
      <c r="E25" s="5">
        <f t="shared" ref="E25:E29" si="2">C25</f>
        <v>2000</v>
      </c>
      <c r="F25" s="7">
        <f>E25/E31</f>
        <v>0.13333333333333333</v>
      </c>
      <c r="G25" s="2"/>
    </row>
    <row r="26" spans="1:13" ht="20" customHeight="1">
      <c r="A26" s="81" t="s">
        <v>13</v>
      </c>
      <c r="B26" s="82"/>
      <c r="C26" s="5">
        <v>1000</v>
      </c>
      <c r="D26" s="7">
        <f>C26/C31</f>
        <v>8.3333333333333329E-2</v>
      </c>
      <c r="E26" s="5">
        <f t="shared" si="2"/>
        <v>1000</v>
      </c>
      <c r="F26" s="7">
        <f>E26/E31</f>
        <v>6.6666666666666666E-2</v>
      </c>
      <c r="G26" s="2"/>
    </row>
    <row r="27" spans="1:13" ht="20" customHeight="1">
      <c r="A27" s="81" t="s">
        <v>14</v>
      </c>
      <c r="B27" s="82"/>
      <c r="C27" s="4">
        <v>500</v>
      </c>
      <c r="D27" s="7">
        <f>C27/C31</f>
        <v>4.1666666666666664E-2</v>
      </c>
      <c r="E27" s="5">
        <f t="shared" si="2"/>
        <v>500</v>
      </c>
      <c r="F27" s="7">
        <f>E27/E31</f>
        <v>3.3333333333333333E-2</v>
      </c>
      <c r="G27" s="2"/>
    </row>
    <row r="28" spans="1:13" ht="20" customHeight="1">
      <c r="A28" s="81" t="s">
        <v>15</v>
      </c>
      <c r="B28" s="82"/>
      <c r="C28" s="4">
        <v>250</v>
      </c>
      <c r="D28" s="7">
        <f>C28/C31</f>
        <v>2.0833333333333332E-2</v>
      </c>
      <c r="E28" s="5">
        <f t="shared" si="2"/>
        <v>250</v>
      </c>
      <c r="F28" s="7">
        <f>E28/E31</f>
        <v>1.6666666666666666E-2</v>
      </c>
      <c r="G28" s="2"/>
    </row>
    <row r="29" spans="1:13" ht="20" customHeight="1">
      <c r="A29" s="81" t="s">
        <v>17</v>
      </c>
      <c r="B29" s="82"/>
      <c r="C29" s="4">
        <v>250</v>
      </c>
      <c r="D29" s="7">
        <f>C29/C31</f>
        <v>2.0833333333333332E-2</v>
      </c>
      <c r="E29" s="5">
        <f t="shared" si="2"/>
        <v>250</v>
      </c>
      <c r="F29" s="7">
        <f>E29/E31</f>
        <v>1.6666666666666666E-2</v>
      </c>
      <c r="G29" s="2"/>
    </row>
    <row r="30" spans="1:13" ht="20" customHeight="1" thickBot="1">
      <c r="A30" s="98" t="s">
        <v>16</v>
      </c>
      <c r="B30" s="99"/>
      <c r="C30" s="20">
        <v>4000</v>
      </c>
      <c r="D30" s="21">
        <f>C30/C31</f>
        <v>0.33333333333333331</v>
      </c>
      <c r="E30" s="20">
        <f>C15-(SUM(E24:E29))</f>
        <v>7000</v>
      </c>
      <c r="F30" s="21">
        <f>E30/E31</f>
        <v>0.46666666666666667</v>
      </c>
      <c r="G30" s="22"/>
    </row>
    <row r="31" spans="1:13" ht="20" customHeight="1" thickBot="1">
      <c r="A31" s="96" t="s">
        <v>18</v>
      </c>
      <c r="B31" s="97"/>
      <c r="C31" s="74">
        <f>SUM(C24:C30)</f>
        <v>12000</v>
      </c>
      <c r="D31" s="25">
        <f>SUM(D24:D30)</f>
        <v>1</v>
      </c>
      <c r="E31" s="75">
        <f>SUM(E24:E30)</f>
        <v>15000</v>
      </c>
      <c r="F31" s="24">
        <f>SUM(F24:F30)</f>
        <v>1</v>
      </c>
      <c r="G31" s="73"/>
    </row>
    <row r="39" spans="1:13" ht="20" customHeight="1">
      <c r="G39" s="11"/>
      <c r="H39" s="11"/>
      <c r="I39" s="11"/>
      <c r="J39" s="11"/>
      <c r="K39" s="11"/>
      <c r="L39" s="11"/>
      <c r="M39" s="11"/>
    </row>
    <row r="40" spans="1:13" ht="20" customHeight="1" thickBot="1">
      <c r="G40" s="11"/>
      <c r="H40" s="11"/>
      <c r="I40" s="11"/>
      <c r="J40" s="11"/>
      <c r="K40" s="11"/>
      <c r="L40" s="11"/>
      <c r="M40" s="11"/>
    </row>
    <row r="41" spans="1:13" ht="20" customHeight="1" thickBot="1">
      <c r="A41" s="87" t="s">
        <v>33</v>
      </c>
      <c r="B41" s="88"/>
      <c r="C41" s="88"/>
      <c r="D41" s="88"/>
      <c r="E41" s="88"/>
      <c r="F41" s="88"/>
      <c r="G41" s="89"/>
      <c r="H41" s="11"/>
      <c r="I41" s="11"/>
      <c r="J41" s="11"/>
      <c r="K41" s="11"/>
      <c r="L41" s="11"/>
      <c r="M41" s="11"/>
    </row>
    <row r="42" spans="1:13" ht="32" customHeight="1">
      <c r="A42" s="113" t="s">
        <v>20</v>
      </c>
      <c r="B42" s="114"/>
      <c r="C42" s="76" t="s">
        <v>38</v>
      </c>
      <c r="D42" s="76" t="s">
        <v>39</v>
      </c>
      <c r="E42" s="76" t="s">
        <v>34</v>
      </c>
      <c r="F42" s="76" t="s">
        <v>40</v>
      </c>
      <c r="G42" s="77" t="s">
        <v>98</v>
      </c>
    </row>
    <row r="43" spans="1:13" ht="20" customHeight="1">
      <c r="A43" s="85" t="s">
        <v>21</v>
      </c>
      <c r="B43" s="86"/>
      <c r="C43" s="5" t="s">
        <v>71</v>
      </c>
      <c r="D43" s="5">
        <v>1000</v>
      </c>
      <c r="E43" s="5">
        <f>(D43*0.25)+D43</f>
        <v>1250</v>
      </c>
      <c r="F43" s="5"/>
      <c r="G43" s="19">
        <f>(F43-E43)/E43</f>
        <v>-1</v>
      </c>
    </row>
    <row r="44" spans="1:13" ht="20" customHeight="1">
      <c r="A44" s="85" t="s">
        <v>22</v>
      </c>
      <c r="B44" s="86"/>
      <c r="C44" s="5" t="s">
        <v>71</v>
      </c>
      <c r="D44" s="5">
        <v>1500</v>
      </c>
      <c r="E44" s="5">
        <f t="shared" ref="E44:E54" si="3">(D44*0.25)+D44</f>
        <v>1875</v>
      </c>
      <c r="F44" s="5"/>
      <c r="G44" s="19">
        <f t="shared" ref="G44:G55" si="4">(F44-E44)/E44</f>
        <v>-1</v>
      </c>
    </row>
    <row r="45" spans="1:13" ht="20" customHeight="1">
      <c r="A45" s="85" t="s">
        <v>23</v>
      </c>
      <c r="B45" s="86"/>
      <c r="C45" s="5" t="s">
        <v>71</v>
      </c>
      <c r="D45" s="5">
        <v>2000</v>
      </c>
      <c r="E45" s="5">
        <f t="shared" si="3"/>
        <v>2500</v>
      </c>
      <c r="F45" s="5"/>
      <c r="G45" s="19">
        <f t="shared" si="4"/>
        <v>-1</v>
      </c>
    </row>
    <row r="46" spans="1:13" ht="20" customHeight="1">
      <c r="A46" s="85" t="s">
        <v>24</v>
      </c>
      <c r="B46" s="86"/>
      <c r="C46" s="5" t="s">
        <v>71</v>
      </c>
      <c r="D46" s="5">
        <v>4000</v>
      </c>
      <c r="E46" s="5">
        <f t="shared" si="3"/>
        <v>5000</v>
      </c>
      <c r="F46" s="5"/>
      <c r="G46" s="19">
        <f t="shared" si="4"/>
        <v>-1</v>
      </c>
    </row>
    <row r="47" spans="1:13" ht="20" customHeight="1">
      <c r="A47" s="85" t="s">
        <v>25</v>
      </c>
      <c r="B47" s="86"/>
      <c r="C47" s="5" t="s">
        <v>71</v>
      </c>
      <c r="D47" s="5">
        <v>1000</v>
      </c>
      <c r="E47" s="5">
        <f t="shared" si="3"/>
        <v>1250</v>
      </c>
      <c r="F47" s="5"/>
      <c r="G47" s="19">
        <f t="shared" si="4"/>
        <v>-1</v>
      </c>
    </row>
    <row r="48" spans="1:13" ht="20" customHeight="1">
      <c r="A48" s="85" t="s">
        <v>26</v>
      </c>
      <c r="B48" s="86"/>
      <c r="C48" s="5" t="s">
        <v>71</v>
      </c>
      <c r="D48" s="5">
        <v>750</v>
      </c>
      <c r="E48" s="5">
        <f t="shared" si="3"/>
        <v>937.5</v>
      </c>
      <c r="F48" s="5"/>
      <c r="G48" s="19">
        <f t="shared" si="4"/>
        <v>-1</v>
      </c>
    </row>
    <row r="49" spans="1:7" ht="20" customHeight="1">
      <c r="A49" s="85" t="s">
        <v>27</v>
      </c>
      <c r="B49" s="86"/>
      <c r="C49" s="5" t="s">
        <v>71</v>
      </c>
      <c r="D49" s="5">
        <v>700</v>
      </c>
      <c r="E49" s="5">
        <f t="shared" si="3"/>
        <v>875</v>
      </c>
      <c r="F49" s="5"/>
      <c r="G49" s="19">
        <f t="shared" si="4"/>
        <v>-1</v>
      </c>
    </row>
    <row r="50" spans="1:7" ht="20" customHeight="1">
      <c r="A50" s="85" t="s">
        <v>28</v>
      </c>
      <c r="B50" s="86"/>
      <c r="C50" s="5" t="s">
        <v>71</v>
      </c>
      <c r="D50" s="5">
        <v>500</v>
      </c>
      <c r="E50" s="5">
        <f t="shared" si="3"/>
        <v>625</v>
      </c>
      <c r="F50" s="5"/>
      <c r="G50" s="19">
        <f t="shared" si="4"/>
        <v>-1</v>
      </c>
    </row>
    <row r="51" spans="1:7" ht="20" customHeight="1">
      <c r="A51" s="85" t="s">
        <v>29</v>
      </c>
      <c r="B51" s="86"/>
      <c r="C51" s="5" t="s">
        <v>71</v>
      </c>
      <c r="D51" s="5">
        <v>200</v>
      </c>
      <c r="E51" s="5">
        <f t="shared" si="3"/>
        <v>250</v>
      </c>
      <c r="F51" s="5"/>
      <c r="G51" s="19">
        <f t="shared" si="4"/>
        <v>-1</v>
      </c>
    </row>
    <row r="52" spans="1:7" ht="20" customHeight="1">
      <c r="A52" s="85" t="s">
        <v>30</v>
      </c>
      <c r="B52" s="86"/>
      <c r="C52" s="5" t="s">
        <v>71</v>
      </c>
      <c r="D52" s="5">
        <v>150</v>
      </c>
      <c r="E52" s="5">
        <f t="shared" si="3"/>
        <v>187.5</v>
      </c>
      <c r="F52" s="5"/>
      <c r="G52" s="19">
        <f t="shared" si="4"/>
        <v>-1</v>
      </c>
    </row>
    <row r="53" spans="1:7" ht="20" customHeight="1">
      <c r="A53" s="85" t="s">
        <v>31</v>
      </c>
      <c r="B53" s="86"/>
      <c r="C53" s="5" t="s">
        <v>71</v>
      </c>
      <c r="D53" s="5">
        <v>100</v>
      </c>
      <c r="E53" s="5">
        <f t="shared" si="3"/>
        <v>125</v>
      </c>
      <c r="F53" s="5"/>
      <c r="G53" s="19">
        <f t="shared" si="4"/>
        <v>-1</v>
      </c>
    </row>
    <row r="54" spans="1:7" ht="20" customHeight="1" thickBot="1">
      <c r="A54" s="109" t="s">
        <v>32</v>
      </c>
      <c r="B54" s="110"/>
      <c r="C54" s="20" t="s">
        <v>71</v>
      </c>
      <c r="D54" s="5">
        <v>100</v>
      </c>
      <c r="E54" s="5">
        <f t="shared" si="3"/>
        <v>125</v>
      </c>
      <c r="F54" s="20"/>
      <c r="G54" s="19">
        <f t="shared" si="4"/>
        <v>-1</v>
      </c>
    </row>
    <row r="55" spans="1:7" ht="20" customHeight="1" thickBot="1">
      <c r="A55" s="100" t="s">
        <v>18</v>
      </c>
      <c r="B55" s="101"/>
      <c r="C55" s="23">
        <f>SUM(C43:C54)</f>
        <v>0</v>
      </c>
      <c r="D55" s="23">
        <f t="shared" ref="D55:E55" si="5">SUM(D43:D54)</f>
        <v>12000</v>
      </c>
      <c r="E55" s="23">
        <f t="shared" si="5"/>
        <v>15000</v>
      </c>
      <c r="F55" s="74">
        <f>SUM(F43:F54)</f>
        <v>0</v>
      </c>
      <c r="G55" s="78">
        <f t="shared" si="4"/>
        <v>-1</v>
      </c>
    </row>
    <row r="56" spans="1:7" ht="20" customHeight="1">
      <c r="A56" s="28"/>
      <c r="B56" s="28"/>
      <c r="C56" s="10"/>
      <c r="D56" s="10"/>
      <c r="E56" s="10"/>
      <c r="F56" s="6"/>
    </row>
    <row r="57" spans="1:7" ht="20" customHeight="1" thickBot="1"/>
    <row r="58" spans="1:7" ht="20" customHeight="1" thickBot="1">
      <c r="A58" s="87" t="s">
        <v>41</v>
      </c>
      <c r="B58" s="88"/>
      <c r="C58" s="88"/>
      <c r="D58" s="88"/>
      <c r="E58" s="88"/>
      <c r="F58" s="88"/>
      <c r="G58" s="89"/>
    </row>
    <row r="59" spans="1:7" ht="32" customHeight="1">
      <c r="A59" s="113" t="s">
        <v>20</v>
      </c>
      <c r="B59" s="114"/>
      <c r="C59" s="76" t="s">
        <v>34</v>
      </c>
      <c r="D59" s="76" t="s">
        <v>35</v>
      </c>
      <c r="E59" s="76" t="s">
        <v>36</v>
      </c>
      <c r="F59" s="76" t="s">
        <v>37</v>
      </c>
      <c r="G59" s="77" t="s">
        <v>98</v>
      </c>
    </row>
    <row r="60" spans="1:7" ht="20" customHeight="1">
      <c r="A60" s="85" t="s">
        <v>21</v>
      </c>
      <c r="B60" s="86"/>
      <c r="C60" s="5">
        <f>E43</f>
        <v>1250</v>
      </c>
      <c r="D60" s="5">
        <v>100</v>
      </c>
      <c r="E60" s="5">
        <f>D60+(D60*E19)</f>
        <v>125</v>
      </c>
      <c r="F60" s="5"/>
      <c r="G60" s="19">
        <f>(F60-E60)/E60</f>
        <v>-1</v>
      </c>
    </row>
    <row r="61" spans="1:7" ht="20" customHeight="1">
      <c r="A61" s="85" t="s">
        <v>22</v>
      </c>
      <c r="B61" s="86"/>
      <c r="C61" s="5">
        <f>E44</f>
        <v>1875</v>
      </c>
      <c r="D61" s="5">
        <v>150</v>
      </c>
      <c r="E61" s="5">
        <f>D61+(D61*E19)</f>
        <v>187.5</v>
      </c>
      <c r="F61" s="5"/>
      <c r="G61" s="19">
        <f t="shared" ref="G61:G72" si="6">(F61-E61)/E61</f>
        <v>-1</v>
      </c>
    </row>
    <row r="62" spans="1:7" ht="20" customHeight="1">
      <c r="A62" s="85" t="s">
        <v>23</v>
      </c>
      <c r="B62" s="86"/>
      <c r="C62" s="5">
        <f t="shared" ref="C61:C71" si="7">E45</f>
        <v>2500</v>
      </c>
      <c r="D62" s="5">
        <v>200</v>
      </c>
      <c r="E62" s="5">
        <f>D62+(D62*E19)</f>
        <v>250</v>
      </c>
      <c r="F62" s="5"/>
      <c r="G62" s="19">
        <f t="shared" si="6"/>
        <v>-1</v>
      </c>
    </row>
    <row r="63" spans="1:7" ht="20" customHeight="1">
      <c r="A63" s="85" t="s">
        <v>24</v>
      </c>
      <c r="B63" s="86"/>
      <c r="C63" s="5">
        <f t="shared" si="7"/>
        <v>5000</v>
      </c>
      <c r="D63" s="5">
        <v>400</v>
      </c>
      <c r="E63" s="5">
        <f>D63+(D63*E19)</f>
        <v>500</v>
      </c>
      <c r="F63" s="5"/>
      <c r="G63" s="19">
        <f t="shared" si="6"/>
        <v>-1</v>
      </c>
    </row>
    <row r="64" spans="1:7" ht="20" customHeight="1">
      <c r="A64" s="85" t="s">
        <v>25</v>
      </c>
      <c r="B64" s="86"/>
      <c r="C64" s="5">
        <f t="shared" si="7"/>
        <v>1250</v>
      </c>
      <c r="D64" s="5">
        <v>100</v>
      </c>
      <c r="E64" s="5">
        <f>D64+(D64*E19)</f>
        <v>125</v>
      </c>
      <c r="F64" s="5"/>
      <c r="G64" s="19">
        <f t="shared" si="6"/>
        <v>-1</v>
      </c>
    </row>
    <row r="65" spans="1:13" ht="20" customHeight="1">
      <c r="A65" s="85" t="s">
        <v>26</v>
      </c>
      <c r="B65" s="86"/>
      <c r="C65" s="5">
        <f t="shared" si="7"/>
        <v>937.5</v>
      </c>
      <c r="D65" s="5">
        <v>75</v>
      </c>
      <c r="E65" s="5">
        <f>D65+(D65*E19)</f>
        <v>93.75</v>
      </c>
      <c r="F65" s="5"/>
      <c r="G65" s="19">
        <f t="shared" si="6"/>
        <v>-1</v>
      </c>
    </row>
    <row r="66" spans="1:13" ht="20" customHeight="1">
      <c r="A66" s="85" t="s">
        <v>27</v>
      </c>
      <c r="B66" s="86"/>
      <c r="C66" s="5">
        <f t="shared" si="7"/>
        <v>875</v>
      </c>
      <c r="D66" s="5">
        <v>70</v>
      </c>
      <c r="E66" s="5">
        <f>D66+(D66*E19)</f>
        <v>87.5</v>
      </c>
      <c r="F66" s="5"/>
      <c r="G66" s="19">
        <f t="shared" si="6"/>
        <v>-1</v>
      </c>
    </row>
    <row r="67" spans="1:13" ht="20" customHeight="1">
      <c r="A67" s="85" t="s">
        <v>28</v>
      </c>
      <c r="B67" s="86"/>
      <c r="C67" s="5">
        <f t="shared" si="7"/>
        <v>625</v>
      </c>
      <c r="D67" s="5">
        <v>50</v>
      </c>
      <c r="E67" s="5">
        <f>D67+(D67*E19)</f>
        <v>62.5</v>
      </c>
      <c r="F67" s="5"/>
      <c r="G67" s="19">
        <f t="shared" si="6"/>
        <v>-1</v>
      </c>
    </row>
    <row r="68" spans="1:13" ht="20" customHeight="1">
      <c r="A68" s="85" t="s">
        <v>29</v>
      </c>
      <c r="B68" s="86"/>
      <c r="C68" s="5">
        <f t="shared" si="7"/>
        <v>250</v>
      </c>
      <c r="D68" s="5">
        <v>20</v>
      </c>
      <c r="E68" s="5">
        <f>D68+(D68*E19)</f>
        <v>25</v>
      </c>
      <c r="F68" s="5"/>
      <c r="G68" s="19">
        <f t="shared" si="6"/>
        <v>-1</v>
      </c>
    </row>
    <row r="69" spans="1:13" ht="20" customHeight="1">
      <c r="A69" s="85" t="s">
        <v>30</v>
      </c>
      <c r="B69" s="86"/>
      <c r="C69" s="5">
        <f t="shared" si="7"/>
        <v>187.5</v>
      </c>
      <c r="D69" s="5">
        <v>15</v>
      </c>
      <c r="E69" s="5">
        <f>D69+(D69*E19)</f>
        <v>18.75</v>
      </c>
      <c r="F69" s="5"/>
      <c r="G69" s="19">
        <f t="shared" si="6"/>
        <v>-1</v>
      </c>
    </row>
    <row r="70" spans="1:13" ht="20" customHeight="1">
      <c r="A70" s="85" t="s">
        <v>31</v>
      </c>
      <c r="B70" s="86"/>
      <c r="C70" s="5">
        <f t="shared" si="7"/>
        <v>125</v>
      </c>
      <c r="D70" s="5">
        <v>10</v>
      </c>
      <c r="E70" s="5">
        <f>D70+(D70*E19)</f>
        <v>12.5</v>
      </c>
      <c r="F70" s="5"/>
      <c r="G70" s="19">
        <f t="shared" si="6"/>
        <v>-1</v>
      </c>
    </row>
    <row r="71" spans="1:13" ht="20" customHeight="1" thickBot="1">
      <c r="A71" s="109" t="s">
        <v>32</v>
      </c>
      <c r="B71" s="110"/>
      <c r="C71" s="20">
        <f t="shared" si="7"/>
        <v>125</v>
      </c>
      <c r="D71" s="5">
        <v>10</v>
      </c>
      <c r="E71" s="5">
        <f>D71+(D71*E19)</f>
        <v>12.5</v>
      </c>
      <c r="F71" s="5"/>
      <c r="G71" s="19">
        <f t="shared" si="6"/>
        <v>-1</v>
      </c>
    </row>
    <row r="72" spans="1:13" ht="20" customHeight="1" thickBot="1">
      <c r="A72" s="100" t="s">
        <v>18</v>
      </c>
      <c r="B72" s="101"/>
      <c r="C72" s="23">
        <f>SUM(C60:C71)</f>
        <v>15000</v>
      </c>
      <c r="D72" s="23">
        <f t="shared" ref="D72" si="8">SUM(D60:D71)</f>
        <v>1200</v>
      </c>
      <c r="E72" s="23">
        <f>SUM(E60:E71)</f>
        <v>1500</v>
      </c>
      <c r="F72" s="23">
        <f>SUM(F60:F71)</f>
        <v>0</v>
      </c>
      <c r="G72" s="78">
        <f t="shared" si="6"/>
        <v>-1</v>
      </c>
    </row>
    <row r="74" spans="1:13" ht="21" customHeight="1">
      <c r="A74" s="90" t="s">
        <v>105</v>
      </c>
      <c r="B74" s="91"/>
      <c r="C74" s="91"/>
      <c r="D74" s="91"/>
      <c r="E74" s="91"/>
      <c r="F74" s="91"/>
      <c r="G74" s="91"/>
    </row>
    <row r="75" spans="1:13" ht="21" customHeight="1">
      <c r="A75" s="91"/>
      <c r="B75" s="91"/>
      <c r="C75" s="91"/>
      <c r="D75" s="91"/>
      <c r="E75" s="91"/>
      <c r="F75" s="91"/>
      <c r="G75" s="91"/>
      <c r="H75" s="11"/>
      <c r="I75" s="11"/>
      <c r="J75" s="11"/>
      <c r="K75" s="11"/>
      <c r="L75" s="11"/>
      <c r="M75" s="11"/>
    </row>
    <row r="76" spans="1:13" ht="21" customHeight="1">
      <c r="A76" s="91"/>
      <c r="B76" s="91"/>
      <c r="C76" s="91"/>
      <c r="D76" s="91"/>
      <c r="E76" s="91"/>
      <c r="F76" s="91"/>
      <c r="G76" s="91"/>
      <c r="H76" s="11"/>
      <c r="I76" s="11"/>
      <c r="J76" s="11"/>
      <c r="K76" s="11"/>
      <c r="L76" s="11"/>
      <c r="M76" s="11"/>
    </row>
    <row r="77" spans="1:13" ht="27" customHeight="1">
      <c r="A77" s="91"/>
      <c r="B77" s="91"/>
      <c r="C77" s="91"/>
      <c r="D77" s="91"/>
      <c r="E77" s="91"/>
      <c r="F77" s="91"/>
      <c r="G77" s="91"/>
      <c r="H77" s="11"/>
      <c r="I77" s="11"/>
      <c r="J77" s="11"/>
      <c r="K77" s="11"/>
      <c r="L77" s="11"/>
      <c r="M77" s="11"/>
    </row>
    <row r="78" spans="1:13" ht="27" customHeight="1" thickBot="1">
      <c r="A78" s="11"/>
      <c r="B78" s="11"/>
      <c r="C78" s="11"/>
      <c r="D78" s="11"/>
      <c r="E78" s="11"/>
      <c r="F78" s="11"/>
      <c r="G78" s="11"/>
    </row>
    <row r="79" spans="1:13" ht="27" customHeight="1" thickBot="1">
      <c r="A79" s="87" t="s">
        <v>104</v>
      </c>
      <c r="B79" s="88"/>
      <c r="C79" s="88"/>
      <c r="D79" s="88"/>
      <c r="E79" s="88"/>
      <c r="F79" s="88"/>
      <c r="G79" s="89"/>
    </row>
    <row r="80" spans="1:13" ht="40" customHeight="1">
      <c r="A80" s="85" t="s">
        <v>20</v>
      </c>
      <c r="B80" s="86"/>
      <c r="C80" s="26" t="s">
        <v>100</v>
      </c>
      <c r="D80" s="26" t="s">
        <v>101</v>
      </c>
      <c r="E80" s="26" t="s">
        <v>102</v>
      </c>
      <c r="F80" s="26" t="s">
        <v>99</v>
      </c>
      <c r="G80" s="27" t="s">
        <v>103</v>
      </c>
    </row>
    <row r="81" spans="1:7" ht="28" customHeight="1">
      <c r="A81" s="81" t="s">
        <v>21</v>
      </c>
      <c r="B81" s="82"/>
      <c r="C81" s="5">
        <f>F43</f>
        <v>0</v>
      </c>
      <c r="D81" s="5">
        <f>F60</f>
        <v>0</v>
      </c>
      <c r="E81" s="4"/>
      <c r="F81" s="4"/>
      <c r="G81" s="79"/>
    </row>
    <row r="82" spans="1:7" ht="28" customHeight="1">
      <c r="A82" s="81" t="s">
        <v>22</v>
      </c>
      <c r="B82" s="82"/>
      <c r="C82" s="5">
        <f t="shared" ref="C82:C92" si="9">F44</f>
        <v>0</v>
      </c>
      <c r="D82" s="5">
        <f t="shared" ref="D82:D92" si="10">F61</f>
        <v>0</v>
      </c>
      <c r="E82" s="4"/>
      <c r="F82" s="4"/>
      <c r="G82" s="2"/>
    </row>
    <row r="83" spans="1:7" ht="28" customHeight="1">
      <c r="A83" s="81" t="s">
        <v>23</v>
      </c>
      <c r="B83" s="82"/>
      <c r="C83" s="5">
        <f t="shared" si="9"/>
        <v>0</v>
      </c>
      <c r="D83" s="5">
        <f t="shared" si="10"/>
        <v>0</v>
      </c>
      <c r="E83" s="4"/>
      <c r="F83" s="4"/>
      <c r="G83" s="2"/>
    </row>
    <row r="84" spans="1:7" ht="28" customHeight="1">
      <c r="A84" s="81" t="s">
        <v>24</v>
      </c>
      <c r="B84" s="82"/>
      <c r="C84" s="5">
        <f t="shared" si="9"/>
        <v>0</v>
      </c>
      <c r="D84" s="5">
        <f t="shared" si="10"/>
        <v>0</v>
      </c>
      <c r="E84" s="4"/>
      <c r="F84" s="4"/>
      <c r="G84" s="2"/>
    </row>
    <row r="85" spans="1:7" ht="28" customHeight="1">
      <c r="A85" s="81" t="s">
        <v>25</v>
      </c>
      <c r="B85" s="82"/>
      <c r="C85" s="5">
        <f t="shared" si="9"/>
        <v>0</v>
      </c>
      <c r="D85" s="5">
        <f t="shared" si="10"/>
        <v>0</v>
      </c>
      <c r="E85" s="4"/>
      <c r="F85" s="4"/>
      <c r="G85" s="2"/>
    </row>
    <row r="86" spans="1:7" ht="28" customHeight="1">
      <c r="A86" s="81" t="s">
        <v>26</v>
      </c>
      <c r="B86" s="82"/>
      <c r="C86" s="5">
        <f t="shared" si="9"/>
        <v>0</v>
      </c>
      <c r="D86" s="5">
        <f t="shared" si="10"/>
        <v>0</v>
      </c>
      <c r="E86" s="4"/>
      <c r="F86" s="4"/>
      <c r="G86" s="2"/>
    </row>
    <row r="87" spans="1:7" ht="28" customHeight="1">
      <c r="A87" s="81" t="s">
        <v>27</v>
      </c>
      <c r="B87" s="82"/>
      <c r="C87" s="5">
        <f t="shared" si="9"/>
        <v>0</v>
      </c>
      <c r="D87" s="5">
        <f t="shared" si="10"/>
        <v>0</v>
      </c>
      <c r="E87" s="4"/>
      <c r="F87" s="4"/>
      <c r="G87" s="2"/>
    </row>
    <row r="88" spans="1:7" ht="28" customHeight="1">
      <c r="A88" s="81" t="s">
        <v>28</v>
      </c>
      <c r="B88" s="82"/>
      <c r="C88" s="5">
        <f t="shared" si="9"/>
        <v>0</v>
      </c>
      <c r="D88" s="5">
        <f t="shared" si="10"/>
        <v>0</v>
      </c>
      <c r="E88" s="4"/>
      <c r="F88" s="4"/>
      <c r="G88" s="2"/>
    </row>
    <row r="89" spans="1:7" ht="28" customHeight="1">
      <c r="A89" s="81" t="s">
        <v>29</v>
      </c>
      <c r="B89" s="82"/>
      <c r="C89" s="5">
        <f t="shared" si="9"/>
        <v>0</v>
      </c>
      <c r="D89" s="5">
        <f t="shared" si="10"/>
        <v>0</v>
      </c>
      <c r="E89" s="4"/>
      <c r="F89" s="4"/>
      <c r="G89" s="2"/>
    </row>
    <row r="90" spans="1:7" ht="28" customHeight="1">
      <c r="A90" s="81" t="s">
        <v>30</v>
      </c>
      <c r="B90" s="82"/>
      <c r="C90" s="5">
        <f t="shared" si="9"/>
        <v>0</v>
      </c>
      <c r="D90" s="5">
        <f t="shared" si="10"/>
        <v>0</v>
      </c>
      <c r="E90" s="4"/>
      <c r="F90" s="4"/>
      <c r="G90" s="2"/>
    </row>
    <row r="91" spans="1:7" ht="28" customHeight="1">
      <c r="A91" s="81" t="s">
        <v>31</v>
      </c>
      <c r="B91" s="82"/>
      <c r="C91" s="5">
        <f t="shared" si="9"/>
        <v>0</v>
      </c>
      <c r="D91" s="5">
        <f t="shared" si="10"/>
        <v>0</v>
      </c>
      <c r="E91" s="4"/>
      <c r="F91" s="4"/>
      <c r="G91" s="2"/>
    </row>
    <row r="92" spans="1:7" ht="28" customHeight="1" thickBot="1">
      <c r="A92" s="81" t="s">
        <v>32</v>
      </c>
      <c r="B92" s="82"/>
      <c r="C92" s="5">
        <f t="shared" si="9"/>
        <v>0</v>
      </c>
      <c r="D92" s="5">
        <f t="shared" si="10"/>
        <v>0</v>
      </c>
      <c r="E92" s="80"/>
      <c r="F92" s="80"/>
      <c r="G92" s="22"/>
    </row>
    <row r="93" spans="1:7" ht="28" customHeight="1" thickBot="1">
      <c r="A93" s="83" t="s">
        <v>18</v>
      </c>
      <c r="B93" s="84"/>
      <c r="C93" s="23">
        <f>SUM(C81:C92)</f>
        <v>0</v>
      </c>
      <c r="D93" s="23">
        <f t="shared" ref="D93:G93" si="11">SUM(D81:D92)</f>
        <v>0</v>
      </c>
      <c r="E93" s="23">
        <f t="shared" si="11"/>
        <v>0</v>
      </c>
      <c r="F93" s="23">
        <f t="shared" si="11"/>
        <v>0</v>
      </c>
      <c r="G93" s="131">
        <f t="shared" si="11"/>
        <v>0</v>
      </c>
    </row>
  </sheetData>
  <mergeCells count="68">
    <mergeCell ref="A60:B60"/>
    <mergeCell ref="A48:B48"/>
    <mergeCell ref="A59:B59"/>
    <mergeCell ref="A42:B42"/>
    <mergeCell ref="A43:B43"/>
    <mergeCell ref="A44:B44"/>
    <mergeCell ref="A45:B45"/>
    <mergeCell ref="A46:B46"/>
    <mergeCell ref="A47:B47"/>
    <mergeCell ref="A58:G58"/>
    <mergeCell ref="A6:F6"/>
    <mergeCell ref="A5:F5"/>
    <mergeCell ref="H1:O4"/>
    <mergeCell ref="A69:B69"/>
    <mergeCell ref="A70:B70"/>
    <mergeCell ref="A41:G41"/>
    <mergeCell ref="A49:B49"/>
    <mergeCell ref="A50:B50"/>
    <mergeCell ref="A51:B51"/>
    <mergeCell ref="A52:B52"/>
    <mergeCell ref="A53:B53"/>
    <mergeCell ref="A54:B54"/>
    <mergeCell ref="A55:B55"/>
    <mergeCell ref="A7:G9"/>
    <mergeCell ref="A22:G22"/>
    <mergeCell ref="A23:B23"/>
    <mergeCell ref="A15:B15"/>
    <mergeCell ref="A14:B14"/>
    <mergeCell ref="A13:B13"/>
    <mergeCell ref="A12:B12"/>
    <mergeCell ref="A11:E11"/>
    <mergeCell ref="A19:B19"/>
    <mergeCell ref="A18:B18"/>
    <mergeCell ref="A17:B17"/>
    <mergeCell ref="A85:B85"/>
    <mergeCell ref="A86:B86"/>
    <mergeCell ref="A80:B80"/>
    <mergeCell ref="A81:B81"/>
    <mergeCell ref="A24:B24"/>
    <mergeCell ref="A25:B25"/>
    <mergeCell ref="A31:B31"/>
    <mergeCell ref="A30:B30"/>
    <mergeCell ref="A29:B29"/>
    <mergeCell ref="A28:B28"/>
    <mergeCell ref="A27:B27"/>
    <mergeCell ref="A26:B26"/>
    <mergeCell ref="A72:B72"/>
    <mergeCell ref="A61:B61"/>
    <mergeCell ref="A62:B62"/>
    <mergeCell ref="A63:B63"/>
    <mergeCell ref="A79:G79"/>
    <mergeCell ref="A74:G77"/>
    <mergeCell ref="A71:B71"/>
    <mergeCell ref="A64:B64"/>
    <mergeCell ref="A65:B65"/>
    <mergeCell ref="A66:B66"/>
    <mergeCell ref="A67:B67"/>
    <mergeCell ref="A68:B68"/>
    <mergeCell ref="A82:B82"/>
    <mergeCell ref="A83:B83"/>
    <mergeCell ref="A84:B84"/>
    <mergeCell ref="A90:B90"/>
    <mergeCell ref="A91:B91"/>
    <mergeCell ref="A92:B92"/>
    <mergeCell ref="A93:B93"/>
    <mergeCell ref="A87:B87"/>
    <mergeCell ref="A88:B88"/>
    <mergeCell ref="A89:B89"/>
  </mergeCells>
  <phoneticPr fontId="5" type="noConversion"/>
  <pageMargins left="0.25" right="0.25" top="0.75" bottom="0.75" header="0.3" footer="0.3"/>
  <pageSetup orientation="portrait" horizontalDpi="0" verticalDpi="0"/>
  <ignoredErrors>
    <ignoredError sqref="E24 E25:F30"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F91CA-49A8-DF45-AB9A-BEE388FCE617}">
  <dimension ref="A1:V77"/>
  <sheetViews>
    <sheetView showGridLines="0" showRowColHeaders="0" showRuler="0" view="pageLayout" zoomScale="190" zoomScaleNormal="100" zoomScalePageLayoutView="190" workbookViewId="0">
      <selection activeCell="B15" sqref="B15:J26"/>
    </sheetView>
  </sheetViews>
  <sheetFormatPr baseColWidth="10" defaultRowHeight="14"/>
  <cols>
    <col min="1" max="1" width="11" style="29" customWidth="1"/>
    <col min="2" max="3" width="10.1640625" style="29" customWidth="1"/>
    <col min="4" max="10" width="10" style="29" customWidth="1"/>
    <col min="11" max="11" width="13.83203125" style="29" customWidth="1"/>
    <col min="12" max="12" width="11.33203125" style="29" customWidth="1"/>
    <col min="13" max="22" width="10.33203125" style="29" customWidth="1"/>
    <col min="23" max="16384" width="10.83203125" style="29"/>
  </cols>
  <sheetData>
    <row r="1" spans="1:22" ht="14" customHeight="1"/>
    <row r="2" spans="1:22" ht="14" customHeight="1"/>
    <row r="3" spans="1:22" ht="14" customHeight="1"/>
    <row r="4" spans="1:22" ht="14" customHeight="1" thickBot="1"/>
    <row r="5" spans="1:22" ht="20" customHeight="1" thickBot="1">
      <c r="A5" s="91" t="s">
        <v>74</v>
      </c>
      <c r="B5" s="91"/>
      <c r="C5" s="91"/>
      <c r="D5" s="91"/>
      <c r="E5" s="91"/>
      <c r="F5" s="91"/>
      <c r="G5" s="91"/>
      <c r="H5" s="91"/>
      <c r="I5" s="91"/>
      <c r="J5" s="91"/>
      <c r="K5" s="91"/>
      <c r="L5" s="126" t="s">
        <v>73</v>
      </c>
      <c r="M5" s="127"/>
      <c r="N5" s="127"/>
      <c r="O5" s="127"/>
      <c r="P5" s="127"/>
      <c r="Q5" s="127"/>
      <c r="R5" s="127"/>
      <c r="S5" s="127"/>
      <c r="T5" s="127"/>
      <c r="U5" s="127"/>
      <c r="V5" s="128"/>
    </row>
    <row r="6" spans="1:22" ht="20" customHeight="1">
      <c r="A6" s="91" t="s">
        <v>43</v>
      </c>
      <c r="B6" s="91"/>
      <c r="C6" s="91"/>
      <c r="D6" s="91"/>
      <c r="E6" s="91"/>
      <c r="F6" s="91"/>
      <c r="G6" s="91"/>
      <c r="H6" s="91"/>
      <c r="I6" s="91"/>
      <c r="J6" s="91"/>
      <c r="K6" s="91"/>
      <c r="L6" s="117" t="s">
        <v>42</v>
      </c>
      <c r="M6" s="119" t="s">
        <v>55</v>
      </c>
      <c r="N6" s="121" t="s">
        <v>56</v>
      </c>
      <c r="O6" s="121" t="s">
        <v>57</v>
      </c>
      <c r="P6" s="121" t="s">
        <v>58</v>
      </c>
      <c r="Q6" s="121" t="s">
        <v>59</v>
      </c>
      <c r="R6" s="121" t="s">
        <v>60</v>
      </c>
      <c r="S6" s="121" t="s">
        <v>61</v>
      </c>
      <c r="T6" s="121" t="s">
        <v>62</v>
      </c>
      <c r="U6" s="121" t="s">
        <v>63</v>
      </c>
      <c r="V6" s="129" t="s">
        <v>64</v>
      </c>
    </row>
    <row r="7" spans="1:22" ht="19" customHeight="1" thickBot="1">
      <c r="A7" s="90" t="s">
        <v>75</v>
      </c>
      <c r="B7" s="90"/>
      <c r="C7" s="90"/>
      <c r="D7" s="90"/>
      <c r="E7" s="90"/>
      <c r="F7" s="90"/>
      <c r="G7" s="90"/>
      <c r="H7" s="90"/>
      <c r="I7" s="90"/>
      <c r="J7" s="90"/>
      <c r="K7" s="90"/>
      <c r="L7" s="118"/>
      <c r="M7" s="120"/>
      <c r="N7" s="122"/>
      <c r="O7" s="122"/>
      <c r="P7" s="122"/>
      <c r="Q7" s="122"/>
      <c r="R7" s="122"/>
      <c r="S7" s="122"/>
      <c r="T7" s="122"/>
      <c r="U7" s="122"/>
      <c r="V7" s="130"/>
    </row>
    <row r="8" spans="1:22" ht="19" customHeight="1">
      <c r="A8" s="90"/>
      <c r="B8" s="90"/>
      <c r="C8" s="90"/>
      <c r="D8" s="90"/>
      <c r="E8" s="90"/>
      <c r="F8" s="90"/>
      <c r="G8" s="90"/>
      <c r="H8" s="90"/>
      <c r="I8" s="90"/>
      <c r="J8" s="90"/>
      <c r="K8" s="90"/>
      <c r="L8" s="36" t="s">
        <v>21</v>
      </c>
      <c r="M8" s="35">
        <f>'Success Equation'!E43</f>
        <v>1250</v>
      </c>
      <c r="N8" s="32">
        <f>'Success Equation'!F43</f>
        <v>0</v>
      </c>
      <c r="O8" s="32">
        <f>'Success Equation'!E60</f>
        <v>125</v>
      </c>
      <c r="P8" s="32">
        <f>'Success Equation'!F60</f>
        <v>0</v>
      </c>
      <c r="Q8" s="30">
        <v>0</v>
      </c>
      <c r="R8" s="32">
        <f>'Success Equation'!E81</f>
        <v>0</v>
      </c>
      <c r="S8" s="30">
        <v>0</v>
      </c>
      <c r="T8" s="30">
        <v>0</v>
      </c>
      <c r="U8" s="30">
        <v>0</v>
      </c>
      <c r="V8" s="34"/>
    </row>
    <row r="9" spans="1:22" ht="19" customHeight="1">
      <c r="A9" s="90"/>
      <c r="B9" s="90"/>
      <c r="C9" s="90"/>
      <c r="D9" s="90"/>
      <c r="E9" s="90"/>
      <c r="F9" s="90"/>
      <c r="G9" s="90"/>
      <c r="H9" s="90"/>
      <c r="I9" s="90"/>
      <c r="J9" s="90"/>
      <c r="K9" s="90"/>
      <c r="L9" s="37" t="s">
        <v>22</v>
      </c>
      <c r="M9" s="35">
        <f>'Success Equation'!E44</f>
        <v>1875</v>
      </c>
      <c r="N9" s="32">
        <f>'Success Equation'!F44</f>
        <v>0</v>
      </c>
      <c r="O9" s="32">
        <f>'Success Equation'!E61</f>
        <v>187.5</v>
      </c>
      <c r="P9" s="32">
        <f>'Success Equation'!F61</f>
        <v>0</v>
      </c>
      <c r="Q9" s="31">
        <v>0</v>
      </c>
      <c r="R9" s="32">
        <f>'Success Equation'!E82</f>
        <v>0</v>
      </c>
      <c r="S9" s="31">
        <v>0</v>
      </c>
      <c r="T9" s="31">
        <v>0</v>
      </c>
      <c r="U9" s="31">
        <v>0</v>
      </c>
      <c r="V9" s="33"/>
    </row>
    <row r="10" spans="1:22">
      <c r="L10" s="37" t="s">
        <v>23</v>
      </c>
      <c r="M10" s="35">
        <f>'Success Equation'!E45</f>
        <v>2500</v>
      </c>
      <c r="N10" s="32">
        <f>'Success Equation'!F45</f>
        <v>0</v>
      </c>
      <c r="O10" s="32">
        <f>'Success Equation'!E62</f>
        <v>250</v>
      </c>
      <c r="P10" s="32">
        <f>'Success Equation'!F62</f>
        <v>0</v>
      </c>
      <c r="Q10" s="31">
        <v>0</v>
      </c>
      <c r="R10" s="32">
        <f>'Success Equation'!E83</f>
        <v>0</v>
      </c>
      <c r="S10" s="31">
        <v>0</v>
      </c>
      <c r="T10" s="31">
        <v>0</v>
      </c>
      <c r="U10" s="31">
        <v>0</v>
      </c>
      <c r="V10" s="33"/>
    </row>
    <row r="11" spans="1:22" ht="15" thickBot="1">
      <c r="L11" s="37" t="s">
        <v>24</v>
      </c>
      <c r="M11" s="35">
        <f>'Success Equation'!E46</f>
        <v>5000</v>
      </c>
      <c r="N11" s="32">
        <f>'Success Equation'!F46</f>
        <v>0</v>
      </c>
      <c r="O11" s="32">
        <f>'Success Equation'!E63</f>
        <v>500</v>
      </c>
      <c r="P11" s="32">
        <f>'Success Equation'!F63</f>
        <v>0</v>
      </c>
      <c r="Q11" s="31">
        <v>0</v>
      </c>
      <c r="R11" s="32">
        <f>'Success Equation'!E84</f>
        <v>0</v>
      </c>
      <c r="S11" s="31">
        <v>0</v>
      </c>
      <c r="T11" s="31">
        <v>0</v>
      </c>
      <c r="U11" s="31">
        <v>0</v>
      </c>
      <c r="V11" s="33"/>
    </row>
    <row r="12" spans="1:22" ht="19" customHeight="1" thickBot="1">
      <c r="A12" s="87" t="s">
        <v>54</v>
      </c>
      <c r="B12" s="115"/>
      <c r="C12" s="115"/>
      <c r="D12" s="115"/>
      <c r="E12" s="115"/>
      <c r="F12" s="115"/>
      <c r="G12" s="115"/>
      <c r="H12" s="115"/>
      <c r="I12" s="115"/>
      <c r="J12" s="115"/>
      <c r="K12" s="116"/>
      <c r="L12" s="37" t="s">
        <v>25</v>
      </c>
      <c r="M12" s="35">
        <f>'Success Equation'!E47</f>
        <v>1250</v>
      </c>
      <c r="N12" s="32">
        <f>'Success Equation'!F47</f>
        <v>0</v>
      </c>
      <c r="O12" s="32">
        <f>'Success Equation'!E64</f>
        <v>125</v>
      </c>
      <c r="P12" s="32">
        <f>'Success Equation'!F64</f>
        <v>0</v>
      </c>
      <c r="Q12" s="31">
        <v>0</v>
      </c>
      <c r="R12" s="32">
        <f>'Success Equation'!E85</f>
        <v>0</v>
      </c>
      <c r="S12" s="31">
        <v>0</v>
      </c>
      <c r="T12" s="31">
        <v>0</v>
      </c>
      <c r="U12" s="31">
        <v>0</v>
      </c>
      <c r="V12" s="33"/>
    </row>
    <row r="13" spans="1:22">
      <c r="A13" s="117" t="s">
        <v>42</v>
      </c>
      <c r="B13" s="119" t="s">
        <v>44</v>
      </c>
      <c r="C13" s="121" t="s">
        <v>45</v>
      </c>
      <c r="D13" s="121" t="s">
        <v>46</v>
      </c>
      <c r="E13" s="121" t="s">
        <v>47</v>
      </c>
      <c r="F13" s="121" t="s">
        <v>48</v>
      </c>
      <c r="G13" s="121" t="s">
        <v>49</v>
      </c>
      <c r="H13" s="121" t="s">
        <v>51</v>
      </c>
      <c r="I13" s="121" t="s">
        <v>50</v>
      </c>
      <c r="J13" s="123" t="s">
        <v>52</v>
      </c>
      <c r="K13" s="125" t="s">
        <v>53</v>
      </c>
      <c r="L13" s="37" t="s">
        <v>26</v>
      </c>
      <c r="M13" s="35">
        <f>'Success Equation'!E48</f>
        <v>937.5</v>
      </c>
      <c r="N13" s="32">
        <f>'Success Equation'!F48</f>
        <v>0</v>
      </c>
      <c r="O13" s="32">
        <f>'Success Equation'!E65</f>
        <v>93.75</v>
      </c>
      <c r="P13" s="32">
        <f>'Success Equation'!F65</f>
        <v>0</v>
      </c>
      <c r="Q13" s="31">
        <v>0</v>
      </c>
      <c r="R13" s="32">
        <f>'Success Equation'!E86</f>
        <v>0</v>
      </c>
      <c r="S13" s="31">
        <v>0</v>
      </c>
      <c r="T13" s="31">
        <v>0</v>
      </c>
      <c r="U13" s="31">
        <v>0</v>
      </c>
      <c r="V13" s="33"/>
    </row>
    <row r="14" spans="1:22" ht="15" thickBot="1">
      <c r="A14" s="118"/>
      <c r="B14" s="120"/>
      <c r="C14" s="122"/>
      <c r="D14" s="122"/>
      <c r="E14" s="122"/>
      <c r="F14" s="122"/>
      <c r="G14" s="122"/>
      <c r="H14" s="122"/>
      <c r="I14" s="122"/>
      <c r="J14" s="124"/>
      <c r="K14" s="118"/>
      <c r="L14" s="37" t="s">
        <v>27</v>
      </c>
      <c r="M14" s="35">
        <f>'Success Equation'!E49</f>
        <v>875</v>
      </c>
      <c r="N14" s="32">
        <f>'Success Equation'!F49</f>
        <v>0</v>
      </c>
      <c r="O14" s="32">
        <f>'Success Equation'!E66</f>
        <v>87.5</v>
      </c>
      <c r="P14" s="32">
        <f>'Success Equation'!F66</f>
        <v>0</v>
      </c>
      <c r="Q14" s="31">
        <v>0</v>
      </c>
      <c r="R14" s="32">
        <f>'Success Equation'!E87</f>
        <v>0</v>
      </c>
      <c r="S14" s="31">
        <v>0</v>
      </c>
      <c r="T14" s="31">
        <v>0</v>
      </c>
      <c r="U14" s="31">
        <v>0</v>
      </c>
      <c r="V14" s="33"/>
    </row>
    <row r="15" spans="1:22" ht="20" customHeight="1">
      <c r="A15" s="36" t="s">
        <v>21</v>
      </c>
      <c r="B15" s="132">
        <v>0</v>
      </c>
      <c r="C15" s="132">
        <v>0</v>
      </c>
      <c r="D15" s="132">
        <v>0</v>
      </c>
      <c r="E15" s="132">
        <v>0</v>
      </c>
      <c r="F15" s="132">
        <v>0</v>
      </c>
      <c r="G15" s="133">
        <v>0</v>
      </c>
      <c r="H15" s="133">
        <v>0</v>
      </c>
      <c r="I15" s="133">
        <v>0</v>
      </c>
      <c r="J15" s="134">
        <v>0</v>
      </c>
      <c r="K15" s="135">
        <f>SUM(B15:J15)</f>
        <v>0</v>
      </c>
      <c r="L15" s="37" t="s">
        <v>28</v>
      </c>
      <c r="M15" s="35">
        <f>'Success Equation'!E50</f>
        <v>625</v>
      </c>
      <c r="N15" s="32">
        <f>'Success Equation'!F50</f>
        <v>0</v>
      </c>
      <c r="O15" s="32">
        <f>'Success Equation'!E67</f>
        <v>62.5</v>
      </c>
      <c r="P15" s="32">
        <f>'Success Equation'!F67</f>
        <v>0</v>
      </c>
      <c r="Q15" s="31">
        <v>0</v>
      </c>
      <c r="R15" s="32">
        <f>'Success Equation'!E88</f>
        <v>0</v>
      </c>
      <c r="S15" s="31">
        <v>0</v>
      </c>
      <c r="T15" s="31">
        <v>0</v>
      </c>
      <c r="U15" s="31">
        <v>0</v>
      </c>
      <c r="V15" s="33"/>
    </row>
    <row r="16" spans="1:22" ht="20" customHeight="1">
      <c r="A16" s="37" t="s">
        <v>22</v>
      </c>
      <c r="B16" s="132">
        <v>0</v>
      </c>
      <c r="C16" s="132">
        <v>0</v>
      </c>
      <c r="D16" s="132">
        <v>0</v>
      </c>
      <c r="E16" s="132">
        <v>0</v>
      </c>
      <c r="F16" s="132">
        <v>0</v>
      </c>
      <c r="G16" s="133">
        <v>0</v>
      </c>
      <c r="H16" s="133">
        <v>0</v>
      </c>
      <c r="I16" s="133">
        <v>0</v>
      </c>
      <c r="J16" s="134">
        <v>0</v>
      </c>
      <c r="K16" s="135">
        <f t="shared" ref="K16:K26" si="0">SUM(B16:J16)</f>
        <v>0</v>
      </c>
      <c r="L16" s="37" t="s">
        <v>29</v>
      </c>
      <c r="M16" s="35">
        <f>'Success Equation'!E51</f>
        <v>250</v>
      </c>
      <c r="N16" s="32">
        <f>'Success Equation'!F51</f>
        <v>0</v>
      </c>
      <c r="O16" s="32">
        <f>'Success Equation'!E68</f>
        <v>25</v>
      </c>
      <c r="P16" s="32">
        <f>'Success Equation'!F68</f>
        <v>0</v>
      </c>
      <c r="Q16" s="31">
        <v>0</v>
      </c>
      <c r="R16" s="32">
        <f>'Success Equation'!E89</f>
        <v>0</v>
      </c>
      <c r="S16" s="31">
        <v>0</v>
      </c>
      <c r="T16" s="31">
        <v>0</v>
      </c>
      <c r="U16" s="31">
        <v>0</v>
      </c>
      <c r="V16" s="33"/>
    </row>
    <row r="17" spans="1:22" ht="20" customHeight="1">
      <c r="A17" s="37" t="s">
        <v>23</v>
      </c>
      <c r="B17" s="132">
        <v>0</v>
      </c>
      <c r="C17" s="132">
        <v>0</v>
      </c>
      <c r="D17" s="132">
        <v>0</v>
      </c>
      <c r="E17" s="132">
        <v>0</v>
      </c>
      <c r="F17" s="132">
        <v>0</v>
      </c>
      <c r="G17" s="133">
        <v>0</v>
      </c>
      <c r="H17" s="133">
        <v>0</v>
      </c>
      <c r="I17" s="133">
        <v>0</v>
      </c>
      <c r="J17" s="134">
        <v>0</v>
      </c>
      <c r="K17" s="135">
        <f t="shared" si="0"/>
        <v>0</v>
      </c>
      <c r="L17" s="37" t="s">
        <v>30</v>
      </c>
      <c r="M17" s="35">
        <f>'Success Equation'!E52</f>
        <v>187.5</v>
      </c>
      <c r="N17" s="32">
        <f>'Success Equation'!F52</f>
        <v>0</v>
      </c>
      <c r="O17" s="32">
        <f>'Success Equation'!E69</f>
        <v>18.75</v>
      </c>
      <c r="P17" s="32">
        <f>'Success Equation'!F69</f>
        <v>0</v>
      </c>
      <c r="Q17" s="31">
        <v>0</v>
      </c>
      <c r="R17" s="32">
        <f>'Success Equation'!E90</f>
        <v>0</v>
      </c>
      <c r="S17" s="31">
        <v>0</v>
      </c>
      <c r="T17" s="31">
        <v>0</v>
      </c>
      <c r="U17" s="31">
        <v>0</v>
      </c>
      <c r="V17" s="33"/>
    </row>
    <row r="18" spans="1:22" ht="20" customHeight="1">
      <c r="A18" s="37" t="s">
        <v>24</v>
      </c>
      <c r="B18" s="132">
        <v>0</v>
      </c>
      <c r="C18" s="132">
        <v>0</v>
      </c>
      <c r="D18" s="132">
        <v>0</v>
      </c>
      <c r="E18" s="132">
        <v>0</v>
      </c>
      <c r="F18" s="132">
        <v>0</v>
      </c>
      <c r="G18" s="133">
        <v>0</v>
      </c>
      <c r="H18" s="133">
        <v>0</v>
      </c>
      <c r="I18" s="133">
        <v>0</v>
      </c>
      <c r="J18" s="134">
        <v>0</v>
      </c>
      <c r="K18" s="135">
        <f t="shared" si="0"/>
        <v>0</v>
      </c>
      <c r="L18" s="37" t="s">
        <v>31</v>
      </c>
      <c r="M18" s="35">
        <f>'Success Equation'!E53</f>
        <v>125</v>
      </c>
      <c r="N18" s="32">
        <f>'Success Equation'!F53</f>
        <v>0</v>
      </c>
      <c r="O18" s="32">
        <f>'Success Equation'!E70</f>
        <v>12.5</v>
      </c>
      <c r="P18" s="32">
        <f>'Success Equation'!F70</f>
        <v>0</v>
      </c>
      <c r="Q18" s="31">
        <v>0</v>
      </c>
      <c r="R18" s="32">
        <f>'Success Equation'!E91</f>
        <v>0</v>
      </c>
      <c r="S18" s="31">
        <v>0</v>
      </c>
      <c r="T18" s="31">
        <v>0</v>
      </c>
      <c r="U18" s="31">
        <v>0</v>
      </c>
      <c r="V18" s="33"/>
    </row>
    <row r="19" spans="1:22" ht="20" customHeight="1" thickBot="1">
      <c r="A19" s="37" t="s">
        <v>25</v>
      </c>
      <c r="B19" s="132">
        <v>0</v>
      </c>
      <c r="C19" s="132">
        <v>0</v>
      </c>
      <c r="D19" s="132">
        <v>0</v>
      </c>
      <c r="E19" s="132">
        <v>0</v>
      </c>
      <c r="F19" s="132">
        <v>0</v>
      </c>
      <c r="G19" s="133">
        <v>0</v>
      </c>
      <c r="H19" s="133">
        <v>0</v>
      </c>
      <c r="I19" s="133">
        <v>0</v>
      </c>
      <c r="J19" s="134">
        <v>0</v>
      </c>
      <c r="K19" s="135">
        <f t="shared" si="0"/>
        <v>0</v>
      </c>
      <c r="L19" s="38" t="s">
        <v>32</v>
      </c>
      <c r="M19" s="35">
        <f>'Success Equation'!E54</f>
        <v>125</v>
      </c>
      <c r="N19" s="32">
        <f>'Success Equation'!F54</f>
        <v>0</v>
      </c>
      <c r="O19" s="32">
        <f>'Success Equation'!E71</f>
        <v>12.5</v>
      </c>
      <c r="P19" s="32">
        <f>'Success Equation'!F71</f>
        <v>0</v>
      </c>
      <c r="Q19" s="41">
        <v>0</v>
      </c>
      <c r="R19" s="32">
        <f>'Success Equation'!E92</f>
        <v>0</v>
      </c>
      <c r="S19" s="41">
        <v>0</v>
      </c>
      <c r="T19" s="41">
        <v>0</v>
      </c>
      <c r="U19" s="41">
        <v>0</v>
      </c>
      <c r="V19" s="42"/>
    </row>
    <row r="20" spans="1:22" ht="20" customHeight="1" thickBot="1">
      <c r="A20" s="37" t="s">
        <v>26</v>
      </c>
      <c r="B20" s="132">
        <v>0</v>
      </c>
      <c r="C20" s="132">
        <v>0</v>
      </c>
      <c r="D20" s="132">
        <v>0</v>
      </c>
      <c r="E20" s="132">
        <v>0</v>
      </c>
      <c r="F20" s="132">
        <v>0</v>
      </c>
      <c r="G20" s="133">
        <v>0</v>
      </c>
      <c r="H20" s="133">
        <v>0</v>
      </c>
      <c r="I20" s="133">
        <v>0</v>
      </c>
      <c r="J20" s="134">
        <v>0</v>
      </c>
      <c r="K20" s="135">
        <f t="shared" si="0"/>
        <v>0</v>
      </c>
      <c r="L20" s="39" t="s">
        <v>18</v>
      </c>
      <c r="M20" s="43">
        <f>SUM(M8:M19)</f>
        <v>15000</v>
      </c>
      <c r="N20" s="44">
        <f t="shared" ref="N20:U20" si="1">SUM(N8:N19)</f>
        <v>0</v>
      </c>
      <c r="O20" s="44">
        <f t="shared" si="1"/>
        <v>1500</v>
      </c>
      <c r="P20" s="44">
        <f t="shared" si="1"/>
        <v>0</v>
      </c>
      <c r="Q20" s="44">
        <f t="shared" si="1"/>
        <v>0</v>
      </c>
      <c r="R20" s="44">
        <f t="shared" si="1"/>
        <v>0</v>
      </c>
      <c r="S20" s="44">
        <f t="shared" si="1"/>
        <v>0</v>
      </c>
      <c r="T20" s="44">
        <f t="shared" si="1"/>
        <v>0</v>
      </c>
      <c r="U20" s="44">
        <f t="shared" si="1"/>
        <v>0</v>
      </c>
      <c r="V20" s="45">
        <f>SUM(V8:V19)</f>
        <v>0</v>
      </c>
    </row>
    <row r="21" spans="1:22" ht="20" customHeight="1">
      <c r="A21" s="37" t="s">
        <v>27</v>
      </c>
      <c r="B21" s="132">
        <v>0</v>
      </c>
      <c r="C21" s="132">
        <v>0</v>
      </c>
      <c r="D21" s="132">
        <v>0</v>
      </c>
      <c r="E21" s="132">
        <v>0</v>
      </c>
      <c r="F21" s="132">
        <v>0</v>
      </c>
      <c r="G21" s="133">
        <v>0</v>
      </c>
      <c r="H21" s="133">
        <v>0</v>
      </c>
      <c r="I21" s="133">
        <v>0</v>
      </c>
      <c r="J21" s="134">
        <v>0</v>
      </c>
      <c r="K21" s="135">
        <f t="shared" si="0"/>
        <v>0</v>
      </c>
    </row>
    <row r="22" spans="1:22" ht="20" customHeight="1">
      <c r="A22" s="37" t="s">
        <v>28</v>
      </c>
      <c r="B22" s="132">
        <v>0</v>
      </c>
      <c r="C22" s="132">
        <v>0</v>
      </c>
      <c r="D22" s="132">
        <v>0</v>
      </c>
      <c r="E22" s="132">
        <v>0</v>
      </c>
      <c r="F22" s="132">
        <v>0</v>
      </c>
      <c r="G22" s="133">
        <v>0</v>
      </c>
      <c r="H22" s="133">
        <v>0</v>
      </c>
      <c r="I22" s="133">
        <v>0</v>
      </c>
      <c r="J22" s="134">
        <v>0</v>
      </c>
      <c r="K22" s="135">
        <f t="shared" si="0"/>
        <v>0</v>
      </c>
    </row>
    <row r="23" spans="1:22" ht="20" customHeight="1">
      <c r="A23" s="37" t="s">
        <v>29</v>
      </c>
      <c r="B23" s="132">
        <v>0</v>
      </c>
      <c r="C23" s="132">
        <v>0</v>
      </c>
      <c r="D23" s="132">
        <v>0</v>
      </c>
      <c r="E23" s="132">
        <v>0</v>
      </c>
      <c r="F23" s="132">
        <v>0</v>
      </c>
      <c r="G23" s="133">
        <v>0</v>
      </c>
      <c r="H23" s="133">
        <v>0</v>
      </c>
      <c r="I23" s="133">
        <v>0</v>
      </c>
      <c r="J23" s="134">
        <v>0</v>
      </c>
      <c r="K23" s="135">
        <f t="shared" si="0"/>
        <v>0</v>
      </c>
    </row>
    <row r="24" spans="1:22" ht="20" customHeight="1">
      <c r="A24" s="37" t="s">
        <v>30</v>
      </c>
      <c r="B24" s="132">
        <v>0</v>
      </c>
      <c r="C24" s="132">
        <v>0</v>
      </c>
      <c r="D24" s="132">
        <v>0</v>
      </c>
      <c r="E24" s="132">
        <v>0</v>
      </c>
      <c r="F24" s="132">
        <v>0</v>
      </c>
      <c r="G24" s="133">
        <v>0</v>
      </c>
      <c r="H24" s="133">
        <v>0</v>
      </c>
      <c r="I24" s="133">
        <v>0</v>
      </c>
      <c r="J24" s="134">
        <v>0</v>
      </c>
      <c r="K24" s="135">
        <f t="shared" si="0"/>
        <v>0</v>
      </c>
    </row>
    <row r="25" spans="1:22" ht="20" customHeight="1">
      <c r="A25" s="37" t="s">
        <v>31</v>
      </c>
      <c r="B25" s="132">
        <v>0</v>
      </c>
      <c r="C25" s="132">
        <v>0</v>
      </c>
      <c r="D25" s="132">
        <v>0</v>
      </c>
      <c r="E25" s="132">
        <v>0</v>
      </c>
      <c r="F25" s="132">
        <v>0</v>
      </c>
      <c r="G25" s="133">
        <v>0</v>
      </c>
      <c r="H25" s="133">
        <v>0</v>
      </c>
      <c r="I25" s="133">
        <v>0</v>
      </c>
      <c r="J25" s="134">
        <v>0</v>
      </c>
      <c r="K25" s="135">
        <f t="shared" si="0"/>
        <v>0</v>
      </c>
    </row>
    <row r="26" spans="1:22" ht="20" customHeight="1" thickBot="1">
      <c r="A26" s="38" t="s">
        <v>32</v>
      </c>
      <c r="B26" s="132">
        <v>0</v>
      </c>
      <c r="C26" s="132">
        <v>0</v>
      </c>
      <c r="D26" s="132">
        <v>0</v>
      </c>
      <c r="E26" s="132">
        <v>0</v>
      </c>
      <c r="F26" s="132">
        <v>0</v>
      </c>
      <c r="G26" s="133">
        <v>0</v>
      </c>
      <c r="H26" s="133">
        <v>0</v>
      </c>
      <c r="I26" s="133">
        <v>0</v>
      </c>
      <c r="J26" s="134">
        <v>0</v>
      </c>
      <c r="K26" s="135">
        <f t="shared" si="0"/>
        <v>0</v>
      </c>
    </row>
    <row r="27" spans="1:22" ht="20" customHeight="1" thickBot="1">
      <c r="A27" s="39" t="s">
        <v>18</v>
      </c>
      <c r="B27" s="136">
        <f>SUM(B15:B26)</f>
        <v>0</v>
      </c>
      <c r="C27" s="137">
        <f t="shared" ref="C27:J27" si="2">SUM(C15:C26)</f>
        <v>0</v>
      </c>
      <c r="D27" s="137">
        <f t="shared" si="2"/>
        <v>0</v>
      </c>
      <c r="E27" s="137">
        <f t="shared" si="2"/>
        <v>0</v>
      </c>
      <c r="F27" s="137">
        <f t="shared" si="2"/>
        <v>0</v>
      </c>
      <c r="G27" s="137">
        <f t="shared" si="2"/>
        <v>0</v>
      </c>
      <c r="H27" s="137">
        <f t="shared" si="2"/>
        <v>0</v>
      </c>
      <c r="I27" s="137">
        <f t="shared" si="2"/>
        <v>0</v>
      </c>
      <c r="J27" s="138">
        <f t="shared" si="2"/>
        <v>0</v>
      </c>
      <c r="K27" s="139">
        <f>SUM(K15:K26)</f>
        <v>0</v>
      </c>
    </row>
    <row r="33" spans="1:22" ht="15" customHeight="1" thickBot="1">
      <c r="L33" s="90" t="s">
        <v>106</v>
      </c>
      <c r="M33" s="90"/>
      <c r="N33" s="90"/>
      <c r="O33" s="90"/>
      <c r="P33" s="90"/>
      <c r="Q33" s="90"/>
      <c r="R33" s="90"/>
      <c r="S33" s="90"/>
      <c r="T33" s="90"/>
      <c r="U33" s="90"/>
      <c r="V33" s="90"/>
    </row>
    <row r="34" spans="1:22" ht="21" customHeight="1" thickBot="1">
      <c r="A34" s="87" t="s">
        <v>76</v>
      </c>
      <c r="B34" s="115"/>
      <c r="C34" s="115"/>
      <c r="D34" s="115"/>
      <c r="E34" s="115"/>
      <c r="F34" s="115"/>
      <c r="G34" s="115"/>
      <c r="H34" s="115"/>
      <c r="I34" s="115"/>
      <c r="J34" s="115"/>
      <c r="K34" s="116"/>
      <c r="L34" s="90"/>
      <c r="M34" s="90"/>
      <c r="N34" s="90"/>
      <c r="O34" s="90"/>
      <c r="P34" s="90"/>
      <c r="Q34" s="90"/>
      <c r="R34" s="90"/>
      <c r="S34" s="90"/>
      <c r="T34" s="90"/>
      <c r="U34" s="90"/>
      <c r="V34" s="90"/>
    </row>
    <row r="35" spans="1:22">
      <c r="A35" s="117" t="s">
        <v>42</v>
      </c>
      <c r="B35" s="119" t="s">
        <v>77</v>
      </c>
      <c r="C35" s="121" t="s">
        <v>78</v>
      </c>
      <c r="D35" s="121" t="s">
        <v>79</v>
      </c>
      <c r="E35" s="121" t="s">
        <v>80</v>
      </c>
      <c r="F35" s="121" t="s">
        <v>81</v>
      </c>
      <c r="G35" s="121" t="s">
        <v>82</v>
      </c>
      <c r="H35" s="121" t="s">
        <v>83</v>
      </c>
      <c r="I35" s="121" t="s">
        <v>84</v>
      </c>
      <c r="J35" s="123" t="s">
        <v>85</v>
      </c>
      <c r="K35" s="125" t="s">
        <v>86</v>
      </c>
      <c r="L35" s="90"/>
      <c r="M35" s="90"/>
      <c r="N35" s="90"/>
      <c r="O35" s="90"/>
      <c r="P35" s="90"/>
      <c r="Q35" s="90"/>
      <c r="R35" s="90"/>
      <c r="S35" s="90"/>
      <c r="T35" s="90"/>
      <c r="U35" s="90"/>
      <c r="V35" s="90"/>
    </row>
    <row r="36" spans="1:22" ht="15" thickBot="1">
      <c r="A36" s="118"/>
      <c r="B36" s="120"/>
      <c r="C36" s="122"/>
      <c r="D36" s="122"/>
      <c r="E36" s="122"/>
      <c r="F36" s="122"/>
      <c r="G36" s="122"/>
      <c r="H36" s="122"/>
      <c r="I36" s="122"/>
      <c r="J36" s="124"/>
      <c r="K36" s="118"/>
      <c r="L36" s="90"/>
      <c r="M36" s="90"/>
      <c r="N36" s="90"/>
      <c r="O36" s="90"/>
      <c r="P36" s="90"/>
      <c r="Q36" s="90"/>
      <c r="R36" s="90"/>
      <c r="S36" s="90"/>
      <c r="T36" s="90"/>
      <c r="U36" s="90"/>
      <c r="V36" s="90"/>
    </row>
    <row r="37" spans="1:22" ht="23" customHeight="1">
      <c r="A37" s="36" t="s">
        <v>21</v>
      </c>
      <c r="B37" s="47"/>
      <c r="C37" s="47"/>
      <c r="D37" s="47"/>
      <c r="E37" s="47"/>
      <c r="F37" s="47"/>
      <c r="G37" s="48"/>
      <c r="H37" s="48"/>
      <c r="I37" s="48"/>
      <c r="J37" s="49"/>
      <c r="K37" s="50">
        <f>SUM(B37:J37)</f>
        <v>0</v>
      </c>
      <c r="L37" s="90"/>
      <c r="M37" s="90"/>
      <c r="N37" s="90"/>
      <c r="O37" s="90"/>
      <c r="P37" s="90"/>
      <c r="Q37" s="90"/>
      <c r="R37" s="90"/>
      <c r="S37" s="90"/>
      <c r="T37" s="90"/>
      <c r="U37" s="90"/>
      <c r="V37" s="90"/>
    </row>
    <row r="38" spans="1:22" ht="23" customHeight="1">
      <c r="A38" s="37" t="s">
        <v>22</v>
      </c>
      <c r="B38" s="47"/>
      <c r="C38" s="47"/>
      <c r="D38" s="47"/>
      <c r="E38" s="47"/>
      <c r="F38" s="47"/>
      <c r="G38" s="51"/>
      <c r="H38" s="51"/>
      <c r="I38" s="51"/>
      <c r="J38" s="52"/>
      <c r="K38" s="50">
        <f t="shared" ref="K38:K49" si="3">SUM(B38:J38)</f>
        <v>0</v>
      </c>
    </row>
    <row r="39" spans="1:22" ht="23" customHeight="1">
      <c r="A39" s="37" t="s">
        <v>23</v>
      </c>
      <c r="B39" s="47"/>
      <c r="C39" s="48"/>
      <c r="D39" s="48"/>
      <c r="E39" s="48"/>
      <c r="F39" s="48"/>
      <c r="G39" s="51"/>
      <c r="H39" s="51"/>
      <c r="I39" s="51"/>
      <c r="J39" s="52"/>
      <c r="K39" s="50">
        <f t="shared" si="3"/>
        <v>0</v>
      </c>
    </row>
    <row r="40" spans="1:22" ht="23" customHeight="1">
      <c r="A40" s="37" t="s">
        <v>24</v>
      </c>
      <c r="B40" s="47"/>
      <c r="C40" s="48"/>
      <c r="D40" s="48"/>
      <c r="E40" s="48"/>
      <c r="F40" s="48"/>
      <c r="G40" s="51"/>
      <c r="H40" s="51"/>
      <c r="I40" s="51"/>
      <c r="J40" s="52"/>
      <c r="K40" s="50">
        <f t="shared" si="3"/>
        <v>0</v>
      </c>
    </row>
    <row r="41" spans="1:22" ht="23" customHeight="1">
      <c r="A41" s="37" t="s">
        <v>25</v>
      </c>
      <c r="B41" s="47"/>
      <c r="C41" s="48"/>
      <c r="D41" s="48"/>
      <c r="E41" s="48"/>
      <c r="F41" s="48"/>
      <c r="G41" s="51"/>
      <c r="H41" s="51"/>
      <c r="I41" s="51"/>
      <c r="J41" s="52"/>
      <c r="K41" s="50">
        <f t="shared" si="3"/>
        <v>0</v>
      </c>
    </row>
    <row r="42" spans="1:22" ht="23" customHeight="1">
      <c r="A42" s="37" t="s">
        <v>26</v>
      </c>
      <c r="B42" s="47"/>
      <c r="C42" s="48"/>
      <c r="D42" s="48"/>
      <c r="E42" s="48"/>
      <c r="F42" s="48"/>
      <c r="G42" s="51"/>
      <c r="H42" s="51"/>
      <c r="I42" s="51"/>
      <c r="J42" s="52"/>
      <c r="K42" s="50">
        <f t="shared" si="3"/>
        <v>0</v>
      </c>
    </row>
    <row r="43" spans="1:22" ht="23" customHeight="1">
      <c r="A43" s="37" t="s">
        <v>27</v>
      </c>
      <c r="B43" s="47"/>
      <c r="C43" s="48"/>
      <c r="D43" s="48"/>
      <c r="E43" s="48"/>
      <c r="F43" s="48"/>
      <c r="G43" s="51"/>
      <c r="H43" s="51"/>
      <c r="I43" s="51"/>
      <c r="J43" s="52"/>
      <c r="K43" s="50">
        <f t="shared" si="3"/>
        <v>0</v>
      </c>
    </row>
    <row r="44" spans="1:22" ht="23" customHeight="1">
      <c r="A44" s="37" t="s">
        <v>28</v>
      </c>
      <c r="B44" s="47"/>
      <c r="C44" s="48"/>
      <c r="D44" s="48"/>
      <c r="E44" s="48"/>
      <c r="F44" s="48"/>
      <c r="G44" s="51"/>
      <c r="H44" s="51"/>
      <c r="I44" s="51"/>
      <c r="J44" s="52"/>
      <c r="K44" s="50">
        <f t="shared" si="3"/>
        <v>0</v>
      </c>
    </row>
    <row r="45" spans="1:22" ht="23" customHeight="1">
      <c r="A45" s="37" t="s">
        <v>29</v>
      </c>
      <c r="B45" s="47"/>
      <c r="C45" s="48"/>
      <c r="D45" s="48"/>
      <c r="E45" s="48"/>
      <c r="F45" s="48"/>
      <c r="G45" s="51"/>
      <c r="H45" s="51"/>
      <c r="I45" s="51"/>
      <c r="J45" s="52"/>
      <c r="K45" s="50">
        <f t="shared" si="3"/>
        <v>0</v>
      </c>
    </row>
    <row r="46" spans="1:22" ht="23" customHeight="1">
      <c r="A46" s="37" t="s">
        <v>30</v>
      </c>
      <c r="B46" s="47"/>
      <c r="C46" s="48"/>
      <c r="D46" s="48"/>
      <c r="E46" s="48"/>
      <c r="F46" s="48"/>
      <c r="G46" s="51"/>
      <c r="H46" s="51"/>
      <c r="I46" s="51"/>
      <c r="J46" s="52"/>
      <c r="K46" s="50">
        <f t="shared" si="3"/>
        <v>0</v>
      </c>
    </row>
    <row r="47" spans="1:22" ht="23" customHeight="1">
      <c r="A47" s="37" t="s">
        <v>31</v>
      </c>
      <c r="B47" s="47"/>
      <c r="C47" s="48"/>
      <c r="D47" s="48"/>
      <c r="E47" s="48"/>
      <c r="F47" s="48"/>
      <c r="G47" s="51"/>
      <c r="H47" s="51"/>
      <c r="I47" s="51"/>
      <c r="J47" s="52"/>
      <c r="K47" s="50">
        <f t="shared" si="3"/>
        <v>0</v>
      </c>
    </row>
    <row r="48" spans="1:22" ht="23" customHeight="1" thickBot="1">
      <c r="A48" s="46" t="s">
        <v>32</v>
      </c>
      <c r="B48" s="53"/>
      <c r="C48" s="54"/>
      <c r="D48" s="54"/>
      <c r="E48" s="54"/>
      <c r="F48" s="54"/>
      <c r="G48" s="55"/>
      <c r="H48" s="55"/>
      <c r="I48" s="55"/>
      <c r="J48" s="56"/>
      <c r="K48" s="57">
        <f t="shared" si="3"/>
        <v>0</v>
      </c>
    </row>
    <row r="49" spans="1:11" ht="23" customHeight="1" thickBot="1">
      <c r="A49" s="39" t="s">
        <v>18</v>
      </c>
      <c r="B49" s="58">
        <f>SUM(B37:B48)</f>
        <v>0</v>
      </c>
      <c r="C49" s="58">
        <f t="shared" ref="C49:J49" si="4">SUM(C37:C48)</f>
        <v>0</v>
      </c>
      <c r="D49" s="58">
        <f t="shared" si="4"/>
        <v>0</v>
      </c>
      <c r="E49" s="58">
        <f t="shared" si="4"/>
        <v>0</v>
      </c>
      <c r="F49" s="58">
        <f t="shared" si="4"/>
        <v>0</v>
      </c>
      <c r="G49" s="58">
        <f t="shared" si="4"/>
        <v>0</v>
      </c>
      <c r="H49" s="58">
        <f t="shared" si="4"/>
        <v>0</v>
      </c>
      <c r="I49" s="58">
        <f t="shared" si="4"/>
        <v>0</v>
      </c>
      <c r="J49" s="58">
        <f t="shared" si="4"/>
        <v>0</v>
      </c>
      <c r="K49" s="59">
        <f t="shared" si="3"/>
        <v>0</v>
      </c>
    </row>
    <row r="50" spans="1:11" ht="20" customHeight="1">
      <c r="A50" s="40"/>
      <c r="B50" s="40"/>
      <c r="C50" s="40"/>
      <c r="D50" s="40"/>
      <c r="E50" s="40"/>
      <c r="F50" s="40"/>
      <c r="G50" s="40"/>
      <c r="H50" s="40"/>
      <c r="I50" s="40"/>
      <c r="J50" s="40"/>
      <c r="K50" s="40"/>
    </row>
    <row r="51" spans="1:11" ht="20" customHeight="1">
      <c r="A51" s="40"/>
      <c r="B51" s="40"/>
      <c r="C51" s="40"/>
      <c r="D51" s="40"/>
      <c r="E51" s="40"/>
      <c r="F51" s="40"/>
      <c r="G51" s="40"/>
      <c r="H51" s="40"/>
      <c r="I51" s="40"/>
      <c r="J51" s="40"/>
      <c r="K51" s="40"/>
    </row>
    <row r="52" spans="1:11" ht="20" customHeight="1">
      <c r="A52" s="40"/>
      <c r="B52" s="40"/>
      <c r="C52" s="40"/>
      <c r="D52" s="40"/>
      <c r="E52" s="40"/>
      <c r="F52" s="40"/>
      <c r="G52" s="40"/>
      <c r="H52" s="40"/>
      <c r="I52" s="40"/>
      <c r="J52" s="40"/>
      <c r="K52" s="40"/>
    </row>
    <row r="53" spans="1:11" ht="20" customHeight="1">
      <c r="A53" s="40"/>
      <c r="B53" s="40"/>
      <c r="C53" s="40"/>
      <c r="D53" s="40"/>
      <c r="E53" s="40"/>
      <c r="F53" s="40"/>
      <c r="G53" s="40"/>
      <c r="H53" s="40"/>
      <c r="I53" s="40"/>
      <c r="J53" s="40"/>
      <c r="K53" s="40"/>
    </row>
    <row r="61" spans="1:11" ht="15" thickBot="1"/>
    <row r="62" spans="1:11" ht="21" customHeight="1" thickBot="1">
      <c r="A62" s="87" t="s">
        <v>87</v>
      </c>
      <c r="B62" s="115"/>
      <c r="C62" s="115"/>
      <c r="D62" s="115"/>
      <c r="E62" s="115"/>
      <c r="F62" s="115"/>
      <c r="G62" s="115"/>
      <c r="H62" s="115"/>
      <c r="I62" s="115"/>
      <c r="J62" s="115"/>
      <c r="K62" s="116"/>
    </row>
    <row r="63" spans="1:11">
      <c r="A63" s="117" t="s">
        <v>42</v>
      </c>
      <c r="B63" s="119" t="s">
        <v>88</v>
      </c>
      <c r="C63" s="121" t="s">
        <v>89</v>
      </c>
      <c r="D63" s="121" t="s">
        <v>90</v>
      </c>
      <c r="E63" s="121" t="s">
        <v>91</v>
      </c>
      <c r="F63" s="121" t="s">
        <v>92</v>
      </c>
      <c r="G63" s="121" t="s">
        <v>93</v>
      </c>
      <c r="H63" s="121" t="s">
        <v>94</v>
      </c>
      <c r="I63" s="121" t="s">
        <v>95</v>
      </c>
      <c r="J63" s="123" t="s">
        <v>96</v>
      </c>
      <c r="K63" s="125" t="s">
        <v>97</v>
      </c>
    </row>
    <row r="64" spans="1:11" ht="15" thickBot="1">
      <c r="A64" s="118"/>
      <c r="B64" s="120"/>
      <c r="C64" s="122"/>
      <c r="D64" s="122"/>
      <c r="E64" s="122"/>
      <c r="F64" s="122"/>
      <c r="G64" s="122"/>
      <c r="H64" s="122"/>
      <c r="I64" s="122"/>
      <c r="J64" s="124"/>
      <c r="K64" s="118"/>
    </row>
    <row r="65" spans="1:11" ht="23" customHeight="1">
      <c r="A65" s="36" t="s">
        <v>21</v>
      </c>
      <c r="B65" s="60"/>
      <c r="C65" s="60"/>
      <c r="D65" s="60"/>
      <c r="E65" s="60"/>
      <c r="F65" s="60"/>
      <c r="G65" s="61"/>
      <c r="H65" s="61"/>
      <c r="I65" s="61"/>
      <c r="J65" s="62"/>
      <c r="K65" s="63">
        <f>SUM(B65:J65)</f>
        <v>0</v>
      </c>
    </row>
    <row r="66" spans="1:11" ht="23" customHeight="1">
      <c r="A66" s="37" t="s">
        <v>22</v>
      </c>
      <c r="B66" s="60"/>
      <c r="C66" s="60"/>
      <c r="D66" s="60"/>
      <c r="E66" s="60"/>
      <c r="F66" s="60"/>
      <c r="G66" s="64"/>
      <c r="H66" s="64"/>
      <c r="I66" s="64"/>
      <c r="J66" s="65"/>
      <c r="K66" s="63">
        <f t="shared" ref="K66:K76" si="5">SUM(B66:J66)</f>
        <v>0</v>
      </c>
    </row>
    <row r="67" spans="1:11" ht="23" customHeight="1">
      <c r="A67" s="37" t="s">
        <v>23</v>
      </c>
      <c r="B67" s="60"/>
      <c r="C67" s="61"/>
      <c r="D67" s="61"/>
      <c r="E67" s="61"/>
      <c r="F67" s="61"/>
      <c r="G67" s="64"/>
      <c r="H67" s="64"/>
      <c r="I67" s="64"/>
      <c r="J67" s="65"/>
      <c r="K67" s="63">
        <f t="shared" si="5"/>
        <v>0</v>
      </c>
    </row>
    <row r="68" spans="1:11" ht="23" customHeight="1">
      <c r="A68" s="37" t="s">
        <v>24</v>
      </c>
      <c r="B68" s="60"/>
      <c r="C68" s="61"/>
      <c r="D68" s="61"/>
      <c r="E68" s="61"/>
      <c r="F68" s="61"/>
      <c r="G68" s="64"/>
      <c r="H68" s="64"/>
      <c r="I68" s="64"/>
      <c r="J68" s="65"/>
      <c r="K68" s="63">
        <f t="shared" si="5"/>
        <v>0</v>
      </c>
    </row>
    <row r="69" spans="1:11" ht="23" customHeight="1">
      <c r="A69" s="37" t="s">
        <v>25</v>
      </c>
      <c r="B69" s="60"/>
      <c r="C69" s="61"/>
      <c r="D69" s="61"/>
      <c r="E69" s="61"/>
      <c r="F69" s="61"/>
      <c r="G69" s="64"/>
      <c r="H69" s="64"/>
      <c r="I69" s="64"/>
      <c r="J69" s="65"/>
      <c r="K69" s="63">
        <f t="shared" si="5"/>
        <v>0</v>
      </c>
    </row>
    <row r="70" spans="1:11" ht="23" customHeight="1">
      <c r="A70" s="37" t="s">
        <v>26</v>
      </c>
      <c r="B70" s="60"/>
      <c r="C70" s="61"/>
      <c r="D70" s="61"/>
      <c r="E70" s="61"/>
      <c r="F70" s="61"/>
      <c r="G70" s="64"/>
      <c r="H70" s="64"/>
      <c r="I70" s="64"/>
      <c r="J70" s="65"/>
      <c r="K70" s="63">
        <f t="shared" si="5"/>
        <v>0</v>
      </c>
    </row>
    <row r="71" spans="1:11" ht="23" customHeight="1">
      <c r="A71" s="37" t="s">
        <v>27</v>
      </c>
      <c r="B71" s="60"/>
      <c r="C71" s="61"/>
      <c r="D71" s="61"/>
      <c r="E71" s="61"/>
      <c r="F71" s="61"/>
      <c r="G71" s="64"/>
      <c r="H71" s="64"/>
      <c r="I71" s="64"/>
      <c r="J71" s="65"/>
      <c r="K71" s="63">
        <f t="shared" si="5"/>
        <v>0</v>
      </c>
    </row>
    <row r="72" spans="1:11" ht="23" customHeight="1">
      <c r="A72" s="37" t="s">
        <v>28</v>
      </c>
      <c r="B72" s="60"/>
      <c r="C72" s="61"/>
      <c r="D72" s="61"/>
      <c r="E72" s="61"/>
      <c r="F72" s="61"/>
      <c r="G72" s="64"/>
      <c r="H72" s="64"/>
      <c r="I72" s="64"/>
      <c r="J72" s="65"/>
      <c r="K72" s="63">
        <f t="shared" si="5"/>
        <v>0</v>
      </c>
    </row>
    <row r="73" spans="1:11" ht="23" customHeight="1">
      <c r="A73" s="37" t="s">
        <v>29</v>
      </c>
      <c r="B73" s="60"/>
      <c r="C73" s="61"/>
      <c r="D73" s="61"/>
      <c r="E73" s="61"/>
      <c r="F73" s="61"/>
      <c r="G73" s="64"/>
      <c r="H73" s="64"/>
      <c r="I73" s="64"/>
      <c r="J73" s="65"/>
      <c r="K73" s="63">
        <f t="shared" si="5"/>
        <v>0</v>
      </c>
    </row>
    <row r="74" spans="1:11" ht="23" customHeight="1">
      <c r="A74" s="37" t="s">
        <v>30</v>
      </c>
      <c r="B74" s="60"/>
      <c r="C74" s="61"/>
      <c r="D74" s="61"/>
      <c r="E74" s="61"/>
      <c r="F74" s="61"/>
      <c r="G74" s="64"/>
      <c r="H74" s="64"/>
      <c r="I74" s="64"/>
      <c r="J74" s="65"/>
      <c r="K74" s="63">
        <f t="shared" si="5"/>
        <v>0</v>
      </c>
    </row>
    <row r="75" spans="1:11" ht="23" customHeight="1">
      <c r="A75" s="37" t="s">
        <v>31</v>
      </c>
      <c r="B75" s="60"/>
      <c r="C75" s="61"/>
      <c r="D75" s="61"/>
      <c r="E75" s="61"/>
      <c r="F75" s="61"/>
      <c r="G75" s="64"/>
      <c r="H75" s="64"/>
      <c r="I75" s="64"/>
      <c r="J75" s="65"/>
      <c r="K75" s="63">
        <f t="shared" si="5"/>
        <v>0</v>
      </c>
    </row>
    <row r="76" spans="1:11" ht="23" customHeight="1" thickBot="1">
      <c r="A76" s="46" t="s">
        <v>32</v>
      </c>
      <c r="B76" s="66"/>
      <c r="C76" s="67"/>
      <c r="D76" s="67"/>
      <c r="E76" s="67"/>
      <c r="F76" s="67"/>
      <c r="G76" s="68"/>
      <c r="H76" s="68"/>
      <c r="I76" s="68"/>
      <c r="J76" s="69"/>
      <c r="K76" s="70">
        <f t="shared" si="5"/>
        <v>0</v>
      </c>
    </row>
    <row r="77" spans="1:11" ht="23" customHeight="1" thickBot="1">
      <c r="A77" s="39" t="s">
        <v>18</v>
      </c>
      <c r="B77" s="71">
        <f>SUM(B65:B76)</f>
        <v>0</v>
      </c>
      <c r="C77" s="71">
        <f t="shared" ref="C77:J77" si="6">SUM(C65:C76)</f>
        <v>0</v>
      </c>
      <c r="D77" s="71">
        <f t="shared" si="6"/>
        <v>0</v>
      </c>
      <c r="E77" s="71">
        <f t="shared" si="6"/>
        <v>0</v>
      </c>
      <c r="F77" s="71">
        <f t="shared" si="6"/>
        <v>0</v>
      </c>
      <c r="G77" s="71">
        <f t="shared" si="6"/>
        <v>0</v>
      </c>
      <c r="H77" s="71">
        <f t="shared" si="6"/>
        <v>0</v>
      </c>
      <c r="I77" s="71">
        <f t="shared" si="6"/>
        <v>0</v>
      </c>
      <c r="J77" s="71">
        <f t="shared" si="6"/>
        <v>0</v>
      </c>
      <c r="K77" s="72">
        <f>SUM(B77:J77)</f>
        <v>0</v>
      </c>
    </row>
  </sheetData>
  <mergeCells count="52">
    <mergeCell ref="A62:K62"/>
    <mergeCell ref="A63:A64"/>
    <mergeCell ref="B63:B64"/>
    <mergeCell ref="C63:C64"/>
    <mergeCell ref="D63:D64"/>
    <mergeCell ref="E63:E64"/>
    <mergeCell ref="F63:F64"/>
    <mergeCell ref="G63:G64"/>
    <mergeCell ref="H63:H64"/>
    <mergeCell ref="I63:I64"/>
    <mergeCell ref="J63:J64"/>
    <mergeCell ref="K63:K64"/>
    <mergeCell ref="A34:K34"/>
    <mergeCell ref="A35:A36"/>
    <mergeCell ref="B35:B36"/>
    <mergeCell ref="C35:C36"/>
    <mergeCell ref="D35:D36"/>
    <mergeCell ref="E35:E36"/>
    <mergeCell ref="F35:F36"/>
    <mergeCell ref="G35:G36"/>
    <mergeCell ref="H35:H36"/>
    <mergeCell ref="I35:I36"/>
    <mergeCell ref="J35:J36"/>
    <mergeCell ref="K35:K36"/>
    <mergeCell ref="L5:V5"/>
    <mergeCell ref="L6:L7"/>
    <mergeCell ref="M6:M7"/>
    <mergeCell ref="N6:N7"/>
    <mergeCell ref="O6:O7"/>
    <mergeCell ref="P6:P7"/>
    <mergeCell ref="Q6:Q7"/>
    <mergeCell ref="R6:R7"/>
    <mergeCell ref="S6:S7"/>
    <mergeCell ref="T6:T7"/>
    <mergeCell ref="U6:U7"/>
    <mergeCell ref="V6:V7"/>
    <mergeCell ref="L33:V37"/>
    <mergeCell ref="A5:K5"/>
    <mergeCell ref="A6:K6"/>
    <mergeCell ref="A7:K9"/>
    <mergeCell ref="A12:K12"/>
    <mergeCell ref="A13:A14"/>
    <mergeCell ref="B13:B14"/>
    <mergeCell ref="C13:C14"/>
    <mergeCell ref="D13:D14"/>
    <mergeCell ref="E13:E14"/>
    <mergeCell ref="F13:F14"/>
    <mergeCell ref="G13:G14"/>
    <mergeCell ref="H13:H14"/>
    <mergeCell ref="I13:I14"/>
    <mergeCell ref="J13:J14"/>
    <mergeCell ref="K13:K14"/>
  </mergeCells>
  <conditionalFormatting sqref="B15:J26">
    <cfRule type="colorScale" priority="4">
      <colorScale>
        <cfvo type="min"/>
        <cfvo type="max"/>
        <color theme="0"/>
        <color rgb="FFFF5D59"/>
      </colorScale>
    </cfRule>
  </conditionalFormatting>
  <conditionalFormatting sqref="B27:J27">
    <cfRule type="colorScale" priority="3">
      <colorScale>
        <cfvo type="min"/>
        <cfvo type="max"/>
        <color theme="0"/>
        <color rgb="FFFF5D59"/>
      </colorScale>
    </cfRule>
  </conditionalFormatting>
  <conditionalFormatting sqref="B37:J48">
    <cfRule type="colorScale" priority="1">
      <colorScale>
        <cfvo type="min"/>
        <cfvo type="max"/>
        <color theme="0"/>
        <color rgb="FFFF5D59"/>
      </colorScale>
    </cfRule>
  </conditionalFormatting>
  <conditionalFormatting sqref="K15:K26">
    <cfRule type="colorScale" priority="2">
      <colorScale>
        <cfvo type="min"/>
        <cfvo type="max"/>
        <color theme="0"/>
        <color rgb="FFFF5D59"/>
      </colorScale>
    </cfRule>
  </conditionalFormatting>
  <pageMargins left="0.7" right="0.7" top="0.75" bottom="0.75" header="0.3" footer="0.3"/>
  <pageSetup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Success Equation</vt:lpstr>
      <vt:lpstr>Enrollment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Thorson</dc:creator>
  <cp:lastModifiedBy>Samuel Thorson</cp:lastModifiedBy>
  <cp:lastPrinted>2024-07-09T15:20:04Z</cp:lastPrinted>
  <dcterms:created xsi:type="dcterms:W3CDTF">2024-05-17T15:21:52Z</dcterms:created>
  <dcterms:modified xsi:type="dcterms:W3CDTF">2025-03-24T18:21:58Z</dcterms:modified>
</cp:coreProperties>
</file>